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_rels/sheet1.xml.rels" ContentType="application/vnd.openxmlformats-package.relationships+xml"/>
  <Override PartName="/xl/sharedStrings.xml" ContentType="application/vnd.openxmlformats-officedocument.spreadsheetml.sharedStrings+xml"/>
  <Override PartName="/xl/drawings/drawing1.xml" ContentType="application/vnd.openxmlformats-officedocument.drawing+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ORC.GENTIL MORENO" sheetId="1" state="visible" r:id="rId2"/>
    <sheet name="CFF GENTIL MORENO" sheetId="2" state="visible" r:id="rId3"/>
    <sheet name="MEMORIA_CALCULO_REDE_DREN" sheetId="3" state="visible" r:id="rId4"/>
  </sheets>
  <definedNames>
    <definedName function="false" hidden="false" localSheetId="1" name="_xlnm.Print_Area" vbProcedure="false">'CFF GENTIL MORENO'!$A$1:$K$48</definedName>
    <definedName function="false" hidden="false" localSheetId="1" name="_xlnm.Print_Titles" vbProcedure="false">'CFF GENTIL MORENO'!$1:$5</definedName>
    <definedName function="false" hidden="false" localSheetId="0" name="_xlnm.Print_Area" vbProcedure="false">'ORC.GENTIL MORENO'!$A$1:$J$97</definedName>
    <definedName function="false" hidden="false" localSheetId="0" name="_xlnm.Print_Titles" vbProcedure="false">'ORC.GENTIL MORENO'!$1:$8</definedName>
    <definedName function="false" hidden="true" localSheetId="0" name="_xlnm._FilterDatabase" vbProcedure="false">'ORC.GENTIL MORENO'!$A$8:$J$93</definedName>
    <definedName function="false" hidden="false" name="A" vbProcedure="false">#REF!</definedName>
    <definedName function="false" hidden="false" name="AA" vbProcedure="false">#REF!</definedName>
    <definedName function="false" hidden="false" name="AAA" vbProcedure="false">#REF!</definedName>
    <definedName function="false" hidden="false" name="AAAA" vbProcedure="false">#REF!</definedName>
    <definedName function="false" hidden="false" name="AAAAAAA" vbProcedure="false">#REF!</definedName>
    <definedName function="false" hidden="false" name="AAAAAAAA" vbProcedure="false">#REF!</definedName>
    <definedName function="false" hidden="false" name="AAAAAAAAA" vbProcedure="false">#REF!</definedName>
    <definedName function="false" hidden="false" name="AAAAAAAAAA" vbProcedure="false">#REF!</definedName>
    <definedName function="false" hidden="false" name="AAAAAAAAAAA" vbProcedure="false">#REF!</definedName>
    <definedName function="false" hidden="false" name="AAAAAAAAAAAA" vbProcedure="false">#REF!</definedName>
    <definedName function="false" hidden="false" name="AAAAAAAAAAAAA" vbProcedure="false">#REF!</definedName>
    <definedName function="false" hidden="false" name="aaaaaaaaaaaaaa" vbProcedure="false">#REF!</definedName>
    <definedName function="false" hidden="false" name="aefe" vbProcedure="false">#REF!</definedName>
    <definedName function="false" hidden="false" name="Area5" vbProcedure="false">#REF!</definedName>
    <definedName function="false" hidden="false" name="asa" vbProcedure="false">#REF!</definedName>
    <definedName function="false" hidden="false" name="asdwe" vbProcedure="false">#REF!</definedName>
    <definedName function="false" hidden="false" name="BB" vbProcedure="false">#REF!</definedName>
    <definedName function="false" hidden="false" name="BDI" vbProcedure="false">#REF!</definedName>
    <definedName function="false" hidden="false" name="BDI_1" vbProcedure="false">#REF!</definedName>
    <definedName function="false" hidden="false" name="BDI_3" vbProcedure="false">#REF!</definedName>
    <definedName function="false" hidden="false" name="Comp" vbProcedure="false">#REF!</definedName>
    <definedName function="false" hidden="false" name="COMPOSICAO" vbProcedure="false">#REF!</definedName>
    <definedName function="false" hidden="false" name="d" vbProcedure="false">#REF!</definedName>
    <definedName function="false" hidden="false" name="DD" vbProcedure="false">#REF!</definedName>
    <definedName function="false" hidden="false" name="DDDD" vbProcedure="false">#REF!</definedName>
    <definedName function="false" hidden="false" name="DDDDD" vbProcedure="false">#REF!</definedName>
    <definedName function="false" hidden="false" name="DDDDDD" vbProcedure="false">#REF!</definedName>
    <definedName function="false" hidden="false" name="DDDDDDD" vbProcedure="false">#REF!</definedName>
    <definedName function="false" hidden="false" name="DDDDDDDDDD" vbProcedure="false">#REF!</definedName>
    <definedName function="false" hidden="false" name="DDDDDDDDDDD" vbProcedure="false">#REF!</definedName>
    <definedName function="false" hidden="false" name="DDDDDDDDDDDD" vbProcedure="false">#REF!</definedName>
    <definedName function="false" hidden="false" name="DDDDDDDDDDDDD" vbProcedure="false">#REF!</definedName>
    <definedName function="false" hidden="false" name="efe" vbProcedure="false">#REF!</definedName>
    <definedName function="false" hidden="false" name="Excel_BuiltIn_Print_Area_1_1" vbProcedure="false">#REF!</definedName>
    <definedName function="false" hidden="false" name="Excel_BuiltIn__FilterDatabase_3" vbProcedure="false">#REF!</definedName>
    <definedName function="false" hidden="false" name="Excel_BuiltIn__FilterDatabase_4" vbProcedure="false">[1]cronoff!#ref!</definedName>
    <definedName function="false" hidden="false" name="Excel_BuiltIn__FilterDatabase_5" vbProcedure="false">[1]cronof!#ref!</definedName>
    <definedName function="false" hidden="false" name="fae" vbProcedure="false">#REF!</definedName>
    <definedName function="false" hidden="false" name="fdqw" vbProcedure="false">[1]cronof!#ref!</definedName>
    <definedName function="false" hidden="false" name="feafa" vbProcedure="false">#REF!</definedName>
    <definedName function="false" hidden="false" name="gukmm" vbProcedure="false">#REF!</definedName>
    <definedName function="false" hidden="false" name="gum" vbProcedure="false">#REF!</definedName>
    <definedName function="false" hidden="false" name="gumu" vbProcedure="false">#REF!</definedName>
    <definedName function="false" hidden="false" name="ht" vbProcedure="false">#REF!</definedName>
    <definedName function="false" hidden="false" name="hth" vbProcedure="false">#REF!</definedName>
    <definedName function="false" hidden="false" name="hwt" vbProcedure="false">#REF!</definedName>
    <definedName function="false" hidden="false" name="jj" vbProcedure="false">#REF!</definedName>
    <definedName function="false" hidden="false" name="JU" vbProcedure="false">#REF!</definedName>
    <definedName function="false" hidden="false" name="kk" vbProcedure="false">#REF!</definedName>
    <definedName function="false" hidden="false" name="kkkk" vbProcedure="false">[1]cronoff!#ref!</definedName>
    <definedName function="false" hidden="false" name="mgum" vbProcedure="false">#REF!</definedName>
    <definedName function="false" hidden="false" name="mjtymyu" vbProcedure="false">#REF!</definedName>
    <definedName function="false" hidden="false" name="nh" vbProcedure="false">#REF!</definedName>
    <definedName function="false" hidden="false" name="oo" vbProcedure="false">#REF!</definedName>
    <definedName function="false" hidden="false" name="ooo" vbProcedure="false">#REF!</definedName>
    <definedName function="false" hidden="false" name="op" vbProcedure="false">#REF!</definedName>
    <definedName function="false" hidden="false" name="PlanMO" vbProcedure="false">#REF!</definedName>
    <definedName function="false" hidden="false" name="PRC_SRVC" vbProcedure="false">#REF!</definedName>
    <definedName function="false" hidden="false" name="qrgq" vbProcedure="false">#REF!</definedName>
    <definedName function="false" hidden="false" name="qrgqerge" vbProcedure="false">#REF!</definedName>
    <definedName function="false" hidden="false" name="qrgqr" vbProcedure="false">#REF!</definedName>
    <definedName function="false" hidden="false" name="qrqgqerg" vbProcedure="false">#REF!</definedName>
    <definedName function="false" hidden="false" name="rgqe" vbProcedure="false">#REF!</definedName>
    <definedName function="false" hidden="false" name="SD" vbProcedure="false">#REF!</definedName>
    <definedName function="false" hidden="false" name="SEILA" vbProcedure="false">#REF!</definedName>
    <definedName function="false" hidden="false" name="SS" vbProcedure="false">#REF!</definedName>
    <definedName function="false" hidden="false" name="SSSSS" vbProcedure="false">#REF!</definedName>
    <definedName function="false" hidden="false" name="SSSSSSSS" vbProcedure="false">#REF!</definedName>
    <definedName function="false" hidden="false" name="SSSSSSSSSS" vbProcedure="false">#REF!</definedName>
    <definedName function="false" hidden="false" name="t" vbProcedure="false">#REF!</definedName>
    <definedName function="false" hidden="false" name="th" vbProcedure="false">#REF!</definedName>
    <definedName function="false" hidden="false" name="tri" vbProcedure="false">#REF!</definedName>
    <definedName function="false" hidden="false" name="tt" vbProcedure="false">#REF!</definedName>
    <definedName function="false" hidden="false" name="ttttt" vbProcedure="false">#REF!</definedName>
    <definedName function="false" hidden="false" name="tttttt" vbProcedure="false">#REF!</definedName>
    <definedName function="false" hidden="false" name="ttttttttt" vbProcedure="false">#REF!</definedName>
    <definedName function="false" hidden="false" name="twrw" vbProcedure="false">#REF!</definedName>
    <definedName function="false" hidden="false" name="umy" vbProcedure="false">#REF!</definedName>
    <definedName function="false" hidden="false" name="UUUU" vbProcedure="false">#REF!</definedName>
    <definedName function="false" hidden="false" name="UUUUUUUU" vbProcedure="false">#REF!</definedName>
    <definedName function="false" hidden="false" name="UUUUUUUUUU" vbProcedure="false">#REF!</definedName>
    <definedName function="false" hidden="false" name="ZZZZZZZZZ" vbProcedure="false">#REF!</definedName>
    <definedName function="false" hidden="false" name="_Comp" vbProcedure="false">#REF!</definedName>
    <definedName function="false" hidden="false" name="_xlnm.Print_Area" vbProcedure="false">#REF!</definedName>
    <definedName function="false" hidden="false" name="__xlnm.Print_Area_1" vbProcedure="false">#REF!</definedName>
    <definedName function="false" hidden="false" name="__xlnm.Print_Area_4" vbProcedure="false">#REF!</definedName>
    <definedName function="false" hidden="false" name="__xlnm.Print_Titles_1" vbProcedure="false">#REF!</definedName>
    <definedName function="false" hidden="false" localSheetId="0" name="_xlnm._FilterDatabase_0" vbProcedure="false">'ORC.GENTIL MORENO'!$A$1:$J$99</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<sst xmlns="http://schemas.openxmlformats.org/spreadsheetml/2006/main" count="384" uniqueCount="270">
  <si>
    <t xml:space="preserve">PLANILHA ORÇAMENTÁRIA DRENAGEM REGIÃO DA RUA GENTIL MORENO - SERTÃOZINHO/SP </t>
  </si>
  <si>
    <t xml:space="preserve">Data:</t>
  </si>
  <si>
    <t xml:space="preserve">ITEM</t>
  </si>
  <si>
    <t xml:space="preserve">S/ BDI</t>
  </si>
  <si>
    <t xml:space="preserve">C/ BDI</t>
  </si>
  <si>
    <t xml:space="preserve">A</t>
  </si>
  <si>
    <t xml:space="preserve">SERVIÇOS GERAIS</t>
  </si>
  <si>
    <t xml:space="preserve">Distância Bota Fora: </t>
  </si>
  <si>
    <t xml:space="preserve">km</t>
  </si>
  <si>
    <t xml:space="preserve">ADM</t>
  </si>
  <si>
    <t xml:space="preserve">&lt;3%</t>
  </si>
  <si>
    <t xml:space="preserve">B</t>
  </si>
  <si>
    <t xml:space="preserve">Distância Jazida: </t>
  </si>
  <si>
    <t xml:space="preserve">PROJTEC</t>
  </si>
  <si>
    <t xml:space="preserve">&gt;2,5%</t>
  </si>
  <si>
    <t xml:space="preserve">TOTAL DA OBRA</t>
  </si>
  <si>
    <t xml:space="preserve">Distância Usina de Asfalto: </t>
  </si>
  <si>
    <t xml:space="preserve">DATA BASE: SINAPI DEZEMBRO/2019</t>
  </si>
  <si>
    <t xml:space="preserve">BDI - MATERIAL</t>
  </si>
  <si>
    <t xml:space="preserve"> BDI conforme acórdão 2369/2011</t>
  </si>
  <si>
    <t xml:space="preserve">BDI - SERVIÇOS</t>
  </si>
  <si>
    <t xml:space="preserve">DESCRIÇÃO</t>
  </si>
  <si>
    <t xml:space="preserve">CÓDIGO</t>
  </si>
  <si>
    <t xml:space="preserve">UNID.</t>
  </si>
  <si>
    <t xml:space="preserve">QTDE.</t>
  </si>
  <si>
    <t xml:space="preserve">CUSTO UNITÁRIO (SEM BDI) - R$</t>
  </si>
  <si>
    <t xml:space="preserve">CUSTO TOTAL R$</t>
  </si>
  <si>
    <t xml:space="preserve">% BDI</t>
  </si>
  <si>
    <t xml:space="preserve">PREÇO
UNITÁRIO C/ BDI (R$)</t>
  </si>
  <si>
    <t xml:space="preserve">PREÇO
TOTAL C/ BDI (R$)</t>
  </si>
  <si>
    <t xml:space="preserve">MATERIAL TUBULAR OU EQUIP. ESPECIAL</t>
  </si>
  <si>
    <t xml:space="preserve">1.1</t>
  </si>
  <si>
    <t xml:space="preserve">GERAL</t>
  </si>
  <si>
    <t xml:space="preserve">1.1.1</t>
  </si>
  <si>
    <t xml:space="preserve">PLACA DE OBRA EM CHAPA DE ACO GALVANIZADO</t>
  </si>
  <si>
    <t xml:space="preserve">74209/001</t>
  </si>
  <si>
    <t xml:space="preserve">M2</t>
  </si>
  <si>
    <t xml:space="preserve">SUB-TOTAL</t>
  </si>
  <si>
    <t xml:space="preserve">DRENAGEM REGIÃO DA RUA GENTIL MORENO</t>
  </si>
  <si>
    <t xml:space="preserve">MICRODRENAGEM</t>
  </si>
  <si>
    <t xml:space="preserve">2.1</t>
  </si>
  <si>
    <t xml:space="preserve">SERVIÇOS PRELIMINARES</t>
  </si>
  <si>
    <t xml:space="preserve">2.1.1</t>
  </si>
  <si>
    <t xml:space="preserve">LIMPEZA MECANIZADA DE TERRENO COM REMOCAO DE CAMADA VEGETAL, UTILIZAND O MOTONIVELADORA</t>
  </si>
  <si>
    <t xml:space="preserve">73822/002</t>
  </si>
  <si>
    <t xml:space="preserve">2.1.2</t>
  </si>
  <si>
    <t xml:space="preserve">LOCACAO E NIVELAMENTO DE EMISSARIO/REDE COLETORA COM AUXILIO DE EQUIPA MENTO TOPOGRAFICO</t>
  </si>
  <si>
    <t xml:space="preserve">M</t>
  </si>
  <si>
    <t xml:space="preserve">2.1.3</t>
  </si>
  <si>
    <t xml:space="preserve">PASSADICOS COM TABUAS DE MADEIRA PARA PEDESTRES</t>
  </si>
  <si>
    <t xml:space="preserve">74219/001</t>
  </si>
  <si>
    <t xml:space="preserve">2.1.4</t>
  </si>
  <si>
    <t xml:space="preserve">PASSADICOS COM TABUAS DE MADEIRA PARA VEICULOS</t>
  </si>
  <si>
    <t xml:space="preserve">74219/002</t>
  </si>
  <si>
    <t xml:space="preserve">2.1.5</t>
  </si>
  <si>
    <t xml:space="preserve">SINALIZAÇÃO LUMINOSA PARA OBRAS</t>
  </si>
  <si>
    <t xml:space="preserve">74221/001</t>
  </si>
  <si>
    <t xml:space="preserve">2.2</t>
  </si>
  <si>
    <t xml:space="preserve">MOVIMENTO DE TERRA</t>
  </si>
  <si>
    <t xml:space="preserve">2.2.1</t>
  </si>
  <si>
    <t xml:space="preserve">ESCAVAÇÃO MECANIZADA DE VALA COM PROF. ATÉ 1,5 M (MÉDIA ENTRE MONTANTE E JUSANTE/UMA COMPOSIÇÃO POR TRECHO), COM ESCAVADEIRA HIDRÁULICA (0,8 M3/111 HP), LARG. DE 1,5 M A 2,5 M, EM SOLO DE 1A CATEGORIA, EM LOCAI S COM ALTO NÍVEL DE INTERFERÊNCIA. AF_01/2015</t>
  </si>
  <si>
    <t xml:space="preserve">M3</t>
  </si>
  <si>
    <t xml:space="preserve">2.2.2</t>
  </si>
  <si>
    <t xml:space="preserve">ESCAVACAO MECANICA DE VALA EM MATERIAL 2A. CATEGORIA ATE 6,00 M DE PROFUNDIDADE COM UTILIZACAO DE ESCAVADEIRA HIDRAULICA</t>
  </si>
  <si>
    <t xml:space="preserve">2.2.3</t>
  </si>
  <si>
    <t xml:space="preserve">CARGA E DESCARGA MECANICA DE SOLO UTILIZANDO CAMINHAO BASCULANTE 6,0M3 /16T E PA CARREGADEIRA SOBRE PNEUS 128 HP, CAPACIDADE DA CAÇAMBA 1,7 A 2,8 M3, PESO OPERACIONAL 11632 KG</t>
  </si>
  <si>
    <t xml:space="preserve">74010/001</t>
  </si>
  <si>
    <t xml:space="preserve">2.2.4</t>
  </si>
  <si>
    <t xml:space="preserve">TRANSPORTE LOCAL COM CAMINHAO BASCULANTE 6 M3, RODOVIA PAVIMENTADA ( PARA DISTANCIAS SUPERIORES A 4 KM )</t>
  </si>
  <si>
    <t xml:space="preserve">M3XKM</t>
  </si>
  <si>
    <t xml:space="preserve">2.2.5</t>
  </si>
  <si>
    <t xml:space="preserve">ESPALHAMENTO DE MATERIAL EM BOTA FORA, COM UTILIZACAO DE TRATOR DE EST EIRAS DE 165 HP</t>
  </si>
  <si>
    <t xml:space="preserve">2.2.6</t>
  </si>
  <si>
    <t xml:space="preserve">REATERRO MECANIZADO DE VALA COM ESCAVADEIRA HIDRÁULICA (CAPACIDADE DA CAÇAMBA: 0,8 M³ / POTÊNCIA: 111 HP), LARGURA ATÉ 1,5 M, PROFUNDIDADE D E 1,5 A 3,0 M, COM SOLO (SEM SUBSTITUIÇÃO) DE 1ª CATEGORIA EM LOCAIS C OM ALTO NÍVEL DE INTERFERÊNCIA. AF_04/2016</t>
  </si>
  <si>
    <t xml:space="preserve">2.2.7</t>
  </si>
  <si>
    <t xml:space="preserve">DEPOSIÇÃO DE ENTULHO P/ RCC CADASTRADO NA CIDADE</t>
  </si>
  <si>
    <t xml:space="preserve">LOCAL</t>
  </si>
  <si>
    <t xml:space="preserve">TON</t>
  </si>
  <si>
    <t xml:space="preserve">2.2.8</t>
  </si>
  <si>
    <t xml:space="preserve">TRANSPORTE LOCAL COM CAMINHAO BASCULANTE 6 M3, RODOVIA PAVIMENTADA ( PARA DISTANCIAS SUPERIORES A 4 KM ) DO ENTULHO AO RCC CADASTRADO</t>
  </si>
  <si>
    <t xml:space="preserve">2.3</t>
  </si>
  <si>
    <t xml:space="preserve">EMBASAMENTO</t>
  </si>
  <si>
    <t xml:space="preserve">2.3.1</t>
  </si>
  <si>
    <t xml:space="preserve">FORNECIMENTO E LANCAMENTO DE BRITA N. 4</t>
  </si>
  <si>
    <t xml:space="preserve">0282</t>
  </si>
  <si>
    <t xml:space="preserve">2.4</t>
  </si>
  <si>
    <t xml:space="preserve">ESCORAMENTO</t>
  </si>
  <si>
    <t xml:space="preserve">2.4.1</t>
  </si>
  <si>
    <t xml:space="preserve">ESCORAMENTO DE VALA, TIPO PONTALETEAMENTO, COM PROFUNDIDADE DE 1,5 A 3 ,0 M, LARGURA MAIOR OU IGUAL A 1,5 M E MENOR QUE 2,5 M, EM LOCAL COM N ÍVEL ALTO DE INTERFERÊNCIA. AF_06/2016</t>
  </si>
  <si>
    <t xml:space="preserve">94041</t>
  </si>
  <si>
    <t xml:space="preserve">2.4.2</t>
  </si>
  <si>
    <t xml:space="preserve">ESCORAMENTO DE VALA, TIPO DESCONTÍNUO, COM PROFUNDIDADE DE 1,5 A 3,0 M , LARGURA MAIOR OU IGUAL A 1,5 M E MENOR QUE 2,5 M, EM LOCAL COM NÍVEL ALTO DE INTERFERÊNCIA. AF_06/2016</t>
  </si>
  <si>
    <t xml:space="preserve">94052</t>
  </si>
  <si>
    <t xml:space="preserve">2.4.3</t>
  </si>
  <si>
    <t xml:space="preserve">ESCORAMENTO CONTINUO DE VALAS, MISTO, COM PERFIL I DE 8"</t>
  </si>
  <si>
    <t xml:space="preserve">2.5</t>
  </si>
  <si>
    <t xml:space="preserve">HIDRÁULICA</t>
  </si>
  <si>
    <t xml:space="preserve">2.5.1</t>
  </si>
  <si>
    <t xml:space="preserve">TUBO CONCRETO ARMADO, CLASSE PA-1, PB, DN 400 MM, PARA AGUAS PLUVIAIS (NBR 8890)</t>
  </si>
  <si>
    <t xml:space="preserve">*</t>
  </si>
  <si>
    <t xml:space="preserve">2.5.2</t>
  </si>
  <si>
    <t xml:space="preserve">TUBO CONCRETO ARMADO, CLASSE PA-2, PB, DN 800 MM, PARA AGUAS PLUVIAIS (NBR 8890)</t>
  </si>
  <si>
    <t xml:space="preserve">2.5.3</t>
  </si>
  <si>
    <t xml:space="preserve">TUBO CONCRETO ARMADO, CLASSE PA-2, PB, DN 1200 MM, PARA AGUAS PLUVIAIS (NBR 8890)</t>
  </si>
  <si>
    <t xml:space="preserve">2.5.4</t>
  </si>
  <si>
    <t xml:space="preserve">ASSENTAMENTO DE TUBO DE CONCRETO PARA REDES COLETORAS DE ÁGUAS PLUVIAI S, DIÂMETRO DE 400 MM, JUNTA RÍGIDA, INSTALADO EM LOCAL COM BAIXO NÍVE L DE INTERFERÊNCIAS (NÃO INCLUI FORNECIMENTO). AF_12/2015</t>
  </si>
  <si>
    <t xml:space="preserve">2.5.5</t>
  </si>
  <si>
    <t xml:space="preserve">ASSENTAMENTO DE TUBO DE CONCRETO PARA REDES COLETORAS DE ÁGUAS PLUVIAI S, DIÂMETRO DE 800 MM, JUNTA RÍGIDA, INSTALADO EM LOCAL COM BAIXO NÍVE L DE INTERFERÊNCIAS (NÃO INCLUI FORNECIMENTO). AF_12/2015</t>
  </si>
  <si>
    <t xml:space="preserve">2.5.6</t>
  </si>
  <si>
    <t xml:space="preserve">ASSENTAMENTO DE TUBO DE CONCRETO PARA REDES COLETORAS DE ÁGUAS PLUVIAI S, DIÂMETRO DE 1200 MM, JUNTA RÍGIDA, INSTALADO EM LOCAL COM BAIXO NÍV EL DE INTERFERÊNCIAS (NÃO INCLUI FORNECIMENTO). AF_12/2015</t>
  </si>
  <si>
    <t xml:space="preserve">2.6</t>
  </si>
  <si>
    <t xml:space="preserve">PV's</t>
  </si>
  <si>
    <t xml:space="preserve">2.6.1</t>
  </si>
  <si>
    <t xml:space="preserve">TAMPAO FOFO SIMPLES COM BASE, CLASSE D400 CARGA MAX 40 T, REDONDO TAMPA 600 MM, REDE PLUVIAL/ESGOTO</t>
  </si>
  <si>
    <t xml:space="preserve">UN</t>
  </si>
  <si>
    <t xml:space="preserve">2.6.2</t>
  </si>
  <si>
    <t xml:space="preserve">ASSENTAMENTO DE TAMPAO DE FERRO FUNDIDO 600 MM</t>
  </si>
  <si>
    <t xml:space="preserve">2.6.3</t>
  </si>
  <si>
    <t xml:space="preserve">BASE P/ POÇO DE VISITA CIRCULAR P/ DRENAGEM EM ALVENARIA COM TIJOLO MACIÇO, DIAMETRO INTERNO 1 METRO, EXCLUINDO TAMPÃO</t>
  </si>
  <si>
    <t xml:space="preserve">UN </t>
  </si>
  <si>
    <t xml:space="preserve">2.6.4</t>
  </si>
  <si>
    <t xml:space="preserve">BASE P/ POÇO DE VISITA RETANGULAR P/ DRENAGEM EM ALVENARIA COM BLOCOS DE CONCRETO, DIMENSÃO DE 2x2 METROS INTERNO, EXCLUINDO TAMPÃO</t>
  </si>
  <si>
    <t xml:space="preserve">2.6.5</t>
  </si>
  <si>
    <t xml:space="preserve">ACRÉSCIMO P/ POÇO DE VISITA CIRCULAR P/ DRENAGEM, EM ALVENARIA COM TIJOLOS MACIÇOS, DIAMETRO INTERNO 1,20 METROS</t>
  </si>
  <si>
    <t xml:space="preserve">2.6.6</t>
  </si>
  <si>
    <t xml:space="preserve">CHAMINE P/ POCO DE VISITA EM ALVENARIA, EXCLUSOS TAMPAO E ANEL</t>
  </si>
  <si>
    <t xml:space="preserve">2.7</t>
  </si>
  <si>
    <t xml:space="preserve">BOCAS DE LOBO</t>
  </si>
  <si>
    <t xml:space="preserve">2.7.1</t>
  </si>
  <si>
    <t xml:space="preserve">BOCA DE LOBO EM ALVENARIA TIJOLO MACICO, REVESTIDA C/ ARGAMASSA DE CIM ENTO E AREIA 1:3, SOBRE LASTRO DE CONCRETO 10CM E TAMPA DE CONCRETO AR MADO</t>
  </si>
  <si>
    <t xml:space="preserve">2.8</t>
  </si>
  <si>
    <t xml:space="preserve">MURO DE ALA - 1 Unid. (DN1500)</t>
  </si>
  <si>
    <t xml:space="preserve">2.8.1</t>
  </si>
  <si>
    <t xml:space="preserve">FORNECIMENTO E LANCAMENTO DE PEDRA DE MAO</t>
  </si>
  <si>
    <t xml:space="preserve">6454</t>
  </si>
  <si>
    <t xml:space="preserve">2.8.2</t>
  </si>
  <si>
    <t xml:space="preserve">CONCRETO FCK = 25MPA, TRAÇO 1:2,3:2,7 (CIMENTO/ AREIA MÉDIA/ BRITA 1) - PREPARO MECÂNICO COM BETONEIRA 600 L. AF_07/2016</t>
  </si>
  <si>
    <t xml:space="preserve">2.8.3</t>
  </si>
  <si>
    <t xml:space="preserve">LANCAMENTO/APLICACAO MANUAL DE CONCRETO EM FUNDACOES</t>
  </si>
  <si>
    <t xml:space="preserve">74157/004</t>
  </si>
  <si>
    <t xml:space="preserve">2.8.4</t>
  </si>
  <si>
    <t xml:space="preserve">FORMA TABUA PARA CONCRETO EM FUNDACAO, C/ REAPROVEITAMENTO 2X.</t>
  </si>
  <si>
    <t xml:space="preserve">2.8.5</t>
  </si>
  <si>
    <t xml:space="preserve">ARMAÇÃO DE FUNDAÇÕES E ESTRUTURAS DE CONCRETO ARMADO, EXCETO VIGAS, PI LARES E LAJES (DE EDIFÍCIOS DE MÚLTIPLOS PAVIMENTOS, EDIFICAÇÃO TÉRREA OU SOBRADO), UTILIZANDO AÇO CA-50 DE 8.0 MM - MONTAGEM. AF_12/2015</t>
  </si>
  <si>
    <t xml:space="preserve">KG</t>
  </si>
  <si>
    <t xml:space="preserve">2.8.6</t>
  </si>
  <si>
    <t xml:space="preserve">ARMAÇÃO DE FUNDAÇÕES E ESTRUTURAS DE CONCRETO ARMADO, EXCETO VIGAS, PI LARES E LAJES (DE EDIFÍCIOS DE MÚLTIPLOS PAVIMENTOS, EDIFICAÇÃO TÉRREA OU SOBRADO), UTILIZANDO AÇO CA-50 DE 10.0 MM - MONTAGEM. AF_12/2015</t>
  </si>
  <si>
    <t xml:space="preserve">2.8.7</t>
  </si>
  <si>
    <t xml:space="preserve">ARMAÇÃO DE FUNDAÇÕES E ESTRUTURAS DE CONCRETO ARMADO, EXCETO VIGAS, PI LARES E LAJES (DE EDIFÍCIOS DE MÚLTIPLOS PAVIMENTOS, EDIFICAÇÃO TÉRREA OU SOBRADO), UTILIZANDO AÇO CA-50 DE 12.5 MM - MONTAGEM. AF_12/2015</t>
  </si>
  <si>
    <t xml:space="preserve">2.9</t>
  </si>
  <si>
    <t xml:space="preserve">DISSIPADOR DE ENERGIA - 1 Unid. (DN1500)</t>
  </si>
  <si>
    <t xml:space="preserve">2.9.1</t>
  </si>
  <si>
    <t xml:space="preserve">ESCAVACAO MECANICA DE VALA EM MATERIAL DE 2A. CATEGORIA ATE 2 M DE PRO FUNDIDADE COM UTILIZACAO DE ESCAVADEIRA HIDRAULICA</t>
  </si>
  <si>
    <t xml:space="preserve">2.9.2</t>
  </si>
  <si>
    <t xml:space="preserve">2.9.3</t>
  </si>
  <si>
    <t xml:space="preserve">TRANSPORTE LOCAL COM CAMINHÃO BASCULANTE 6 M3, RODOVIA PAVIMENTADA ( P ARA DISTANCIAS SUPERIORES A 4 KM )</t>
  </si>
  <si>
    <t xml:space="preserve">2.9.4</t>
  </si>
  <si>
    <t xml:space="preserve">ESPALHAMENTO DE MATERIAL EM BOTA FORA, COM UTILIZAÇÃO DE TRATOR DE ESTEIRAS DE 165 HP</t>
  </si>
  <si>
    <t xml:space="preserve">2.9.5</t>
  </si>
  <si>
    <t xml:space="preserve">FORNECIMENTO E LANÇAMENTO DE BRITA N. 4</t>
  </si>
  <si>
    <t xml:space="preserve">2.9.6</t>
  </si>
  <si>
    <t xml:space="preserve">2.9.7</t>
  </si>
  <si>
    <t xml:space="preserve">2.9.8</t>
  </si>
  <si>
    <t xml:space="preserve">FORMA TABUA PARA CONCRETO EM FUNDAÇÃO, C/ REAPROVEITAMENTO 2X.</t>
  </si>
  <si>
    <t xml:space="preserve">2.9.9</t>
  </si>
  <si>
    <t xml:space="preserve">2.9.10</t>
  </si>
  <si>
    <t xml:space="preserve">2.9.11</t>
  </si>
  <si>
    <t xml:space="preserve">2.9.12</t>
  </si>
  <si>
    <t xml:space="preserve">ENROCAMENTO COM PEDRA ARGAMASSADA TRAÇO 1:4 COM PEDRA DE MÃO</t>
  </si>
  <si>
    <t xml:space="preserve">2.10</t>
  </si>
  <si>
    <t xml:space="preserve">DEMOLICAO E RECOMPOSIÇÃO DA PAVIMENTACAO ASFALTICA E PASSEIOS</t>
  </si>
  <si>
    <t xml:space="preserve">2.10.1</t>
  </si>
  <si>
    <t xml:space="preserve">DEMOLIÇÃO DE PAVIMENTAÇÃO ASFÁLTICA COM UTILIZAÇÃO DE MARTELO PERFURAD OR, ESPESSURA ATÉ 15 CM, EXCLUSIVE CARGA E TRANSPORTE</t>
  </si>
  <si>
    <t xml:space="preserve">2.10.2</t>
  </si>
  <si>
    <t xml:space="preserve">CARGA MANUAL DE ENTULHO EM CAMINHAO BASCULANTE 6 M3</t>
  </si>
  <si>
    <t xml:space="preserve">2.10.3</t>
  </si>
  <si>
    <t xml:space="preserve">TRANSPORTE DE PAVIMENTACAO REMOVIDA (RODOVIAS NAO URBANAS) (297,49 x 6km)</t>
  </si>
  <si>
    <t xml:space="preserve">2.10.4</t>
  </si>
  <si>
    <t xml:space="preserve">BASE PARA PAVIMENTACAO COM BRITA GRADUADA, INCLUSIVE COMPACTACAO, CARGA E TRANSPORTE</t>
  </si>
  <si>
    <t xml:space="preserve">2.10.5</t>
  </si>
  <si>
    <t xml:space="preserve">PINTURA DE LIGACAO COM EMULSAO RR-2C</t>
  </si>
  <si>
    <t xml:space="preserve">2.10.6</t>
  </si>
  <si>
    <t xml:space="preserve">CONCRETO BETUMINOSO USINADO A QUENTE COM CAP 50/70, BINDER, INCLUSO US INAGEM E APLICACAO, EXCLUSIVE TRANSPORTE (10065,95m2 x 0,025m = 251,65m3)</t>
  </si>
  <si>
    <t xml:space="preserve">2.10.7</t>
  </si>
  <si>
    <t xml:space="preserve">TRANSPORTE LOCAL DE MASSA ASFALTICA - PAVIMENTACAO URBANA (251,65m3 x 20km)</t>
  </si>
  <si>
    <t xml:space="preserve">2.10.8</t>
  </si>
  <si>
    <t xml:space="preserve">DEMOLICAO DE CONCRETO SIMPLES</t>
  </si>
  <si>
    <t xml:space="preserve">2.10.9</t>
  </si>
  <si>
    <t xml:space="preserve">EXECUÇÃO DE PASSEIO (CALÇADA) COM CONCRETO MOLDADO IN LOCO, FEITO EM O BRA, ACABAMENTO CONVENCIONAL, NÃO ARMADO. AF_07/2016</t>
  </si>
  <si>
    <t xml:space="preserve">PREFEITURA MUNICIPAL DE SERTÃOZINHO</t>
  </si>
  <si>
    <t xml:space="preserve">RESP TEC:</t>
  </si>
  <si>
    <t xml:space="preserve">Eng. Pedro Ivo de Almeida Santos</t>
  </si>
  <si>
    <t xml:space="preserve">ENG Consultoria e Projetos Ltda.</t>
  </si>
  <si>
    <t xml:space="preserve">       CREA Nº 5061115668-SP</t>
  </si>
  <si>
    <t xml:space="preserve">ART Nº 92221220160964859</t>
  </si>
  <si>
    <t xml:space="preserve">CRONOGRAMA FÍSICO-FINANCEIRO DRENAGEM REGIÃO DA RUA GENTIL MORENO - SERTÃOZINHO</t>
  </si>
  <si>
    <t xml:space="preserve">CRONOGRAMA FISICO-FINANCEIRO</t>
  </si>
  <si>
    <t xml:space="preserve">DESCRIÇÃO DOS SERVIÇOS</t>
  </si>
  <si>
    <t xml:space="preserve">DURAÇÃO (MESES)</t>
  </si>
  <si>
    <t xml:space="preserve">TOTAL</t>
  </si>
  <si>
    <t xml:space="preserve">MÊS 1</t>
  </si>
  <si>
    <t xml:space="preserve">MÊS 2</t>
  </si>
  <si>
    <t xml:space="preserve">MÊS 3</t>
  </si>
  <si>
    <t xml:space="preserve">MÊS 4</t>
  </si>
  <si>
    <t xml:space="preserve">MÊS 5</t>
  </si>
  <si>
    <t xml:space="preserve">Total</t>
  </si>
  <si>
    <t xml:space="preserve">Concedente</t>
  </si>
  <si>
    <t xml:space="preserve">Convenente</t>
  </si>
  <si>
    <t xml:space="preserve">Mês</t>
  </si>
  <si>
    <t xml:space="preserve">Acumulado</t>
  </si>
  <si>
    <t xml:space="preserve">MEMÓRIA DE CÁLCULO – PLANILHA 1</t>
  </si>
  <si>
    <t xml:space="preserve">Trecho</t>
  </si>
  <si>
    <t xml:space="preserve">Diâmetro</t>
  </si>
  <si>
    <t xml:space="preserve">Comprimento (m)</t>
  </si>
  <si>
    <t xml:space="preserve">Escavação (m³)</t>
  </si>
  <si>
    <t xml:space="preserve">Demolição de Pavimento Asfáltico esp. 15cm  (m³)</t>
  </si>
  <si>
    <t xml:space="preserve">Demolição (m²)</t>
  </si>
  <si>
    <t xml:space="preserve">Escavação Solo - 1° Categoria 0 a 2m (m³)</t>
  </si>
  <si>
    <t xml:space="preserve">Escavação Solo – 2° Categoria 2 a 6m (m³)</t>
  </si>
  <si>
    <t xml:space="preserve">Volume de tubulação no trecho (m³)</t>
  </si>
  <si>
    <t xml:space="preserve">Reaterro Compactado (m³)</t>
  </si>
  <si>
    <t xml:space="preserve">Volume de BGS compactado esp. 12cm (m³)</t>
  </si>
  <si>
    <t xml:space="preserve">Embasamento Granulometria brita n°4 (m³)</t>
  </si>
  <si>
    <t xml:space="preserve">PV 1  →  PV 2</t>
  </si>
  <si>
    <t xml:space="preserve">PV 2  →  PV 3</t>
  </si>
  <si>
    <t xml:space="preserve">PV 3  →  PV 4</t>
  </si>
  <si>
    <t xml:space="preserve">PV 4  →  PV 5</t>
  </si>
  <si>
    <t xml:space="preserve">PV 5  →  PV 6</t>
  </si>
  <si>
    <t xml:space="preserve">PV 6  →  PV 7</t>
  </si>
  <si>
    <t xml:space="preserve">PV 7  →  PV 8</t>
  </si>
  <si>
    <t xml:space="preserve">PV 8  →  PV 9</t>
  </si>
  <si>
    <t xml:space="preserve">PV 9  →  PV 10</t>
  </si>
  <si>
    <t xml:space="preserve">PV 10  →  PV 11</t>
  </si>
  <si>
    <t xml:space="preserve">PV 11  →  PV 12</t>
  </si>
  <si>
    <t xml:space="preserve">PV 12  →  PV 13</t>
  </si>
  <si>
    <t xml:space="preserve">PV 13  →  PV 14</t>
  </si>
  <si>
    <t xml:space="preserve">PV 14  →  PV 15</t>
  </si>
  <si>
    <t xml:space="preserve">PV 15  →  PV 16</t>
  </si>
  <si>
    <t xml:space="preserve">PV 16  →  PV 17</t>
  </si>
  <si>
    <t xml:space="preserve">PV 17  →  PV 18</t>
  </si>
  <si>
    <t xml:space="preserve">PV 18  →  PV 19</t>
  </si>
  <si>
    <t xml:space="preserve">PV 3  →  ALA</t>
  </si>
  <si>
    <t xml:space="preserve">BL 1  →  PV 1</t>
  </si>
  <si>
    <t xml:space="preserve">BL 2/3  →  PV 4</t>
  </si>
  <si>
    <t xml:space="preserve">BL 4/5  →  PV 6</t>
  </si>
  <si>
    <t xml:space="preserve">BL 6/7  →  PV 7</t>
  </si>
  <si>
    <t xml:space="preserve">BL 8/9  →  PV 8</t>
  </si>
  <si>
    <t xml:space="preserve">BL 10/11  →  PV 9</t>
  </si>
  <si>
    <t xml:space="preserve">BL 12/13  →  PV 10</t>
  </si>
  <si>
    <t xml:space="preserve">BL 14/15  →  PV 11</t>
  </si>
  <si>
    <t xml:space="preserve">BL 16/17  →  PV 12</t>
  </si>
  <si>
    <t xml:space="preserve">BL 18/19  →  PV 13</t>
  </si>
  <si>
    <t xml:space="preserve">BL 20/21  →  PV 14</t>
  </si>
  <si>
    <t xml:space="preserve">BL 22/23  →  PV 16</t>
  </si>
  <si>
    <t xml:space="preserve">BL 24/25  →  PV 17</t>
  </si>
  <si>
    <r>
      <rPr>
        <b val="true"/>
        <sz val="11"/>
        <color rgb="FF000000"/>
        <rFont val="Calibri"/>
        <family val="2"/>
        <charset val="1"/>
      </rPr>
      <t xml:space="preserve">BL 26/27  </t>
    </r>
    <r>
      <rPr>
        <b val="true"/>
        <sz val="10"/>
        <color rgb="FF000000"/>
        <rFont val="Gadugi"/>
        <family val="2"/>
        <charset val="1"/>
      </rPr>
      <t xml:space="preserve">→</t>
    </r>
    <r>
      <rPr>
        <b val="true"/>
        <sz val="11"/>
        <color rgb="FF000000"/>
        <rFont val="Calibri"/>
        <family val="2"/>
        <charset val="1"/>
      </rPr>
      <t xml:space="preserve">  PV 18</t>
    </r>
  </si>
  <si>
    <t xml:space="preserve">Totais</t>
  </si>
  <si>
    <t xml:space="preserve">Resumo:</t>
  </si>
  <si>
    <t xml:space="preserve">Tubo Ø400mm</t>
  </si>
  <si>
    <t xml:space="preserve">247,00 metros</t>
  </si>
  <si>
    <t xml:space="preserve">Tubo Ø800mm</t>
  </si>
  <si>
    <t xml:space="preserve">189,60 metros</t>
  </si>
  <si>
    <t xml:space="preserve">Tubo Ø1200mm</t>
  </si>
  <si>
    <t xml:space="preserve">856,03 metros</t>
  </si>
  <si>
    <t xml:space="preserve">Total volume de escavação</t>
  </si>
  <si>
    <t xml:space="preserve">6782,11 m³</t>
  </si>
  <si>
    <t xml:space="preserve">Total volume de reaterro</t>
  </si>
  <si>
    <t xml:space="preserve">5477,92 m³</t>
  </si>
  <si>
    <t xml:space="preserve">Bota fora (1304,19 m³ x 5km, distância até Estação de  Tratamento Esgototo)</t>
  </si>
  <si>
    <t xml:space="preserve">6520,95 m³xkm</t>
  </si>
</sst>
</file>

<file path=xl/styles.xml><?xml version="1.0" encoding="utf-8"?>
<styleSheet xmlns="http://schemas.openxmlformats.org/spreadsheetml/2006/main">
  <numFmts count="16">
    <numFmt numFmtId="164" formatCode="General"/>
    <numFmt numFmtId="165" formatCode="_([$€-2]* #,##0.00_);_([$€-2]* \(#,##0.00\);_([$€-2]* \-??_)"/>
    <numFmt numFmtId="166" formatCode="_(&quot;R$ &quot;* #,##0.00_);_(&quot;R$ &quot;* \(#,##0.00\);_(&quot;R$ &quot;* \-??_);_(@_)"/>
    <numFmt numFmtId="167" formatCode="&quot; R$ &quot;#,##0.00\ ;&quot; R$ (&quot;#,##0.00\);&quot; R$ -&quot;#\ ;@\ "/>
    <numFmt numFmtId="168" formatCode="0%"/>
    <numFmt numFmtId="169" formatCode="_(* #,##0.00_);_(* \(#,##0.00\);_(* \-??_);_(@_)"/>
    <numFmt numFmtId="170" formatCode="#,##0.00\ ;&quot; (&quot;#,##0.00\);&quot; -&quot;#\ ;@\ "/>
    <numFmt numFmtId="171" formatCode="_-* #,##0.00_-;\-* #,##0.00_-;_-* \-??_-;_-@_-"/>
    <numFmt numFmtId="172" formatCode="@"/>
    <numFmt numFmtId="173" formatCode="0.00%"/>
    <numFmt numFmtId="174" formatCode="#,##0.00"/>
    <numFmt numFmtId="175" formatCode="[$-416]D/M/YYYY"/>
    <numFmt numFmtId="176" formatCode="#,##0.00_ ;[RED]\-#,##0.00\ "/>
    <numFmt numFmtId="177" formatCode="General"/>
    <numFmt numFmtId="178" formatCode="&quot;R$ &quot;#,##0.00;[RED]&quot;-R$ &quot;#,##0.00"/>
    <numFmt numFmtId="179" formatCode="0.00"/>
  </numFmts>
  <fonts count="42">
    <font>
      <sz val="11"/>
      <color rgb="FF000000"/>
      <name val="Calibri"/>
      <family val="2"/>
      <charset val="1"/>
    </font>
    <font>
      <sz val="10"/>
      <name val="Arial"/>
      <family val="0"/>
    </font>
    <font>
      <sz val="10"/>
      <name val="Arial"/>
      <family val="0"/>
    </font>
    <font>
      <sz val="10"/>
      <name val="Arial"/>
      <family val="0"/>
    </font>
    <font>
      <sz val="10"/>
      <name val="Arial"/>
      <family val="2"/>
      <charset val="1"/>
    </font>
    <font>
      <sz val="10"/>
      <name val="MS Sans Serif"/>
      <family val="2"/>
      <charset val="1"/>
    </font>
    <font>
      <sz val="10"/>
      <color rgb="FF000000"/>
      <name val="Arial"/>
      <family val="2"/>
      <charset val="1"/>
    </font>
    <font>
      <sz val="8"/>
      <name val="Gadugi"/>
      <family val="2"/>
      <charset val="1"/>
    </font>
    <font>
      <b val="true"/>
      <sz val="8"/>
      <name val="Gadugi"/>
      <family val="2"/>
      <charset val="1"/>
    </font>
    <font>
      <b val="true"/>
      <sz val="12"/>
      <name val="Gadugi"/>
      <family val="2"/>
      <charset val="1"/>
    </font>
    <font>
      <b val="true"/>
      <sz val="10"/>
      <name val="Gadugi"/>
      <family val="2"/>
      <charset val="1"/>
    </font>
    <font>
      <b val="true"/>
      <sz val="9"/>
      <name val="Gadugi"/>
      <family val="2"/>
      <charset val="1"/>
    </font>
    <font>
      <b val="true"/>
      <sz val="8"/>
      <color rgb="FF0000FF"/>
      <name val="Gadugi"/>
      <family val="2"/>
      <charset val="1"/>
    </font>
    <font>
      <b val="true"/>
      <sz val="12"/>
      <color rgb="FFFF0000"/>
      <name val="Gadugi"/>
      <family val="2"/>
      <charset val="1"/>
    </font>
    <font>
      <b val="true"/>
      <sz val="7"/>
      <name val="Gadugi"/>
      <family val="2"/>
      <charset val="1"/>
    </font>
    <font>
      <b val="true"/>
      <sz val="12"/>
      <color rgb="FFFFFFFF"/>
      <name val="Gadugi"/>
      <family val="2"/>
      <charset val="1"/>
    </font>
    <font>
      <sz val="12"/>
      <color rgb="FFFFFFFF"/>
      <name val="Gadugi"/>
      <family val="2"/>
      <charset val="1"/>
    </font>
    <font>
      <b val="true"/>
      <sz val="11"/>
      <color rgb="FFFFFFFF"/>
      <name val="Gadugi"/>
      <family val="2"/>
      <charset val="1"/>
    </font>
    <font>
      <b val="true"/>
      <sz val="10"/>
      <color rgb="FF0070C0"/>
      <name val="Gadugi"/>
      <family val="2"/>
      <charset val="1"/>
    </font>
    <font>
      <sz val="10"/>
      <name val="Gadugi"/>
      <family val="2"/>
      <charset val="1"/>
    </font>
    <font>
      <sz val="8"/>
      <color rgb="FF000000"/>
      <name val="Gadugi"/>
      <family val="2"/>
      <charset val="1"/>
    </font>
    <font>
      <b val="true"/>
      <sz val="8"/>
      <color rgb="FF000000"/>
      <name val="Gadugi"/>
      <family val="2"/>
      <charset val="1"/>
    </font>
    <font>
      <b val="true"/>
      <sz val="9"/>
      <color rgb="FF000000"/>
      <name val="Calibri Light"/>
      <family val="2"/>
      <charset val="1"/>
    </font>
    <font>
      <b val="true"/>
      <sz val="12"/>
      <color rgb="FF000000"/>
      <name val="Calibri Light"/>
      <family val="2"/>
      <charset val="1"/>
    </font>
    <font>
      <b val="true"/>
      <sz val="11"/>
      <color rgb="FF000000"/>
      <name val="Calibri Light"/>
      <family val="2"/>
      <charset val="1"/>
    </font>
    <font>
      <sz val="11"/>
      <color rgb="FF000000"/>
      <name val="Calibri Light"/>
      <family val="2"/>
      <charset val="1"/>
    </font>
    <font>
      <b val="true"/>
      <sz val="12"/>
      <name val="Arial"/>
      <family val="2"/>
      <charset val="1"/>
    </font>
    <font>
      <sz val="8"/>
      <name val="Arial"/>
      <family val="2"/>
      <charset val="1"/>
    </font>
    <font>
      <b val="true"/>
      <sz val="10"/>
      <color rgb="FFFF0000"/>
      <name val="Arial"/>
      <family val="2"/>
      <charset val="1"/>
    </font>
    <font>
      <sz val="8"/>
      <name val="Tahoma"/>
      <family val="2"/>
      <charset val="1"/>
    </font>
    <font>
      <b val="true"/>
      <sz val="8"/>
      <name val="Arial"/>
      <family val="2"/>
      <charset val="1"/>
    </font>
    <font>
      <b val="true"/>
      <sz val="12"/>
      <color rgb="FF000000"/>
      <name val="Calibri"/>
      <family val="2"/>
      <charset val="1"/>
    </font>
    <font>
      <b val="true"/>
      <sz val="11"/>
      <color rgb="FF000000"/>
      <name val="Calibri"/>
      <family val="2"/>
      <charset val="1"/>
    </font>
    <font>
      <b val="true"/>
      <sz val="10"/>
      <name val="Arial"/>
      <family val="2"/>
      <charset val="1"/>
    </font>
    <font>
      <b val="true"/>
      <sz val="8"/>
      <name val="Tahoma"/>
      <family val="2"/>
      <charset val="1"/>
    </font>
    <font>
      <sz val="10"/>
      <color rgb="FF000000"/>
      <name val="Calibri"/>
      <family val="2"/>
      <charset val="1"/>
    </font>
    <font>
      <b val="true"/>
      <sz val="10"/>
      <color rgb="FF000000"/>
      <name val="Calibri"/>
      <family val="2"/>
      <charset val="1"/>
    </font>
    <font>
      <b val="true"/>
      <sz val="11"/>
      <color rgb="FF4F6228"/>
      <name val="Calibri"/>
      <family val="2"/>
      <charset val="1"/>
    </font>
    <font>
      <b val="true"/>
      <sz val="11"/>
      <color rgb="FF0070C0"/>
      <name val="Calibri"/>
      <family val="2"/>
      <charset val="1"/>
    </font>
    <font>
      <sz val="11"/>
      <color rgb="FF0070C0"/>
      <name val="Calibri"/>
      <family val="2"/>
      <charset val="1"/>
    </font>
    <font>
      <b val="true"/>
      <sz val="11"/>
      <name val="Gadugi"/>
      <family val="2"/>
      <charset val="1"/>
    </font>
    <font>
      <b val="true"/>
      <sz val="10"/>
      <color rgb="FF000000"/>
      <name val="Gadugi"/>
      <family val="2"/>
      <charset val="1"/>
    </font>
  </fonts>
  <fills count="11">
    <fill>
      <patternFill patternType="none"/>
    </fill>
    <fill>
      <patternFill patternType="gray125"/>
    </fill>
    <fill>
      <patternFill patternType="solid">
        <fgColor rgb="FFC0C0C0"/>
        <bgColor rgb="FFBFBFBF"/>
      </patternFill>
    </fill>
    <fill>
      <patternFill patternType="solid">
        <fgColor rgb="FFFFFFFF"/>
        <bgColor rgb="FFFFFFCC"/>
      </patternFill>
    </fill>
    <fill>
      <patternFill patternType="solid">
        <fgColor rgb="FF93CDDD"/>
        <bgColor rgb="FFB9CDE5"/>
      </patternFill>
    </fill>
    <fill>
      <patternFill patternType="solid">
        <fgColor rgb="FF31859C"/>
        <bgColor rgb="FF008080"/>
      </patternFill>
    </fill>
    <fill>
      <patternFill patternType="solid">
        <fgColor rgb="FFB9CDE5"/>
        <bgColor rgb="FFC0C0C0"/>
      </patternFill>
    </fill>
    <fill>
      <patternFill patternType="solid">
        <fgColor rgb="FFDBEEF4"/>
        <bgColor rgb="FFCCFFFF"/>
      </patternFill>
    </fill>
    <fill>
      <patternFill patternType="solid">
        <fgColor rgb="FFBFBFBF"/>
        <bgColor rgb="FFC0C0C0"/>
      </patternFill>
    </fill>
    <fill>
      <patternFill patternType="solid">
        <fgColor rgb="FF92D050"/>
        <bgColor rgb="FFBFBFBF"/>
      </patternFill>
    </fill>
    <fill>
      <patternFill patternType="solid">
        <fgColor rgb="FFFFFF00"/>
        <bgColor rgb="FFFFFF00"/>
      </patternFill>
    </fill>
  </fills>
  <borders count="71">
    <border diagonalUp="false" diagonalDown="false">
      <left/>
      <right/>
      <top/>
      <bottom/>
      <diagonal/>
    </border>
    <border diagonalUp="false" diagonalDown="false">
      <left style="medium"/>
      <right/>
      <top style="medium"/>
      <bottom style="medium"/>
      <diagonal/>
    </border>
    <border diagonalUp="false" diagonalDown="false">
      <left/>
      <right/>
      <top style="medium"/>
      <bottom style="medium"/>
      <diagonal/>
    </border>
    <border diagonalUp="false" diagonalDown="false">
      <left/>
      <right style="medium"/>
      <top style="medium"/>
      <bottom style="medium"/>
      <diagonal/>
    </border>
    <border diagonalUp="false" diagonalDown="false">
      <left style="medium"/>
      <right/>
      <top style="medium"/>
      <bottom/>
      <diagonal/>
    </border>
    <border diagonalUp="false" diagonalDown="false">
      <left/>
      <right/>
      <top style="medium"/>
      <bottom/>
      <diagonal/>
    </border>
    <border diagonalUp="false" diagonalDown="false">
      <left style="medium"/>
      <right style="medium"/>
      <top style="medium"/>
      <bottom/>
      <diagonal/>
    </border>
    <border diagonalUp="false" diagonalDown="false">
      <left style="medium"/>
      <right style="medium"/>
      <top style="medium"/>
      <bottom style="medium"/>
      <diagonal/>
    </border>
    <border diagonalUp="false" diagonalDown="false">
      <left style="medium"/>
      <right style="thin"/>
      <top style="medium"/>
      <bottom style="dotted"/>
      <diagonal/>
    </border>
    <border diagonalUp="false" diagonalDown="false">
      <left style="thin"/>
      <right/>
      <top style="medium"/>
      <bottom style="dotted"/>
      <diagonal/>
    </border>
    <border diagonalUp="false" diagonalDown="false">
      <left/>
      <right/>
      <top style="medium"/>
      <bottom style="dotted"/>
      <diagonal/>
    </border>
    <border diagonalUp="false" diagonalDown="false">
      <left/>
      <right style="medium"/>
      <top style="medium"/>
      <bottom style="dotted"/>
      <diagonal/>
    </border>
    <border diagonalUp="false" diagonalDown="false">
      <left style="medium"/>
      <right style="medium"/>
      <top style="medium"/>
      <bottom style="dotted"/>
      <diagonal/>
    </border>
    <border diagonalUp="false" diagonalDown="false">
      <left style="medium"/>
      <right style="thin"/>
      <top style="dotted"/>
      <bottom style="dotted"/>
      <diagonal/>
    </border>
    <border diagonalUp="false" diagonalDown="false">
      <left style="thin"/>
      <right/>
      <top style="dotted"/>
      <bottom style="dotted"/>
      <diagonal/>
    </border>
    <border diagonalUp="false" diagonalDown="false">
      <left/>
      <right/>
      <top style="dotted"/>
      <bottom style="dotted"/>
      <diagonal/>
    </border>
    <border diagonalUp="false" diagonalDown="false">
      <left/>
      <right style="medium"/>
      <top style="dotted"/>
      <bottom style="dotted"/>
      <diagonal/>
    </border>
    <border diagonalUp="false" diagonalDown="false">
      <left style="medium"/>
      <right style="medium"/>
      <top style="dotted"/>
      <bottom style="dotted"/>
      <diagonal/>
    </border>
    <border diagonalUp="false" diagonalDown="false">
      <left style="medium"/>
      <right style="thin"/>
      <top/>
      <bottom style="medium"/>
      <diagonal/>
    </border>
    <border diagonalUp="false" diagonalDown="false">
      <left style="thin"/>
      <right/>
      <top/>
      <bottom style="medium"/>
      <diagonal/>
    </border>
    <border diagonalUp="false" diagonalDown="false">
      <left/>
      <right/>
      <top/>
      <bottom style="medium"/>
      <diagonal/>
    </border>
    <border diagonalUp="false" diagonalDown="false">
      <left style="medium"/>
      <right style="medium"/>
      <top/>
      <bottom style="medium"/>
      <diagonal/>
    </border>
    <border diagonalUp="false" diagonalDown="false">
      <left style="medium"/>
      <right/>
      <top style="medium"/>
      <bottom style="thin"/>
      <diagonal/>
    </border>
    <border diagonalUp="false" diagonalDown="false">
      <left/>
      <right style="medium"/>
      <top style="medium"/>
      <bottom style="thin"/>
      <diagonal/>
    </border>
    <border diagonalUp="false" diagonalDown="false">
      <left/>
      <right style="medium"/>
      <top style="medium"/>
      <bottom/>
      <diagonal/>
    </border>
    <border diagonalUp="false" diagonalDown="false">
      <left style="medium"/>
      <right/>
      <top/>
      <bottom/>
      <diagonal/>
    </border>
    <border diagonalUp="false" diagonalDown="false">
      <left style="medium"/>
      <right/>
      <top/>
      <bottom style="medium"/>
      <diagonal/>
    </border>
    <border diagonalUp="false" diagonalDown="false">
      <left/>
      <right style="medium"/>
      <top/>
      <bottom style="medium"/>
      <diagonal/>
    </border>
    <border diagonalUp="false" diagonalDown="false">
      <left/>
      <right style="medium"/>
      <top/>
      <bottom/>
      <diagonal/>
    </border>
    <border diagonalUp="false" diagonalDown="false">
      <left style="thin"/>
      <right style="medium"/>
      <top style="medium"/>
      <bottom style="medium"/>
      <diagonal/>
    </border>
    <border diagonalUp="false" diagonalDown="false">
      <left style="thin"/>
      <right style="medium"/>
      <top/>
      <bottom style="medium"/>
      <diagonal/>
    </border>
    <border diagonalUp="false" diagonalDown="false">
      <left/>
      <right style="medium"/>
      <top style="thin"/>
      <bottom style="thin"/>
      <diagonal/>
    </border>
    <border diagonalUp="false" diagonalDown="false">
      <left style="thin"/>
      <right/>
      <top style="medium"/>
      <bottom style="medium"/>
      <diagonal/>
    </border>
    <border diagonalUp="false" diagonalDown="false">
      <left style="medium"/>
      <right/>
      <top/>
      <bottom style="thin"/>
      <diagonal/>
    </border>
    <border diagonalUp="false" diagonalDown="false">
      <left/>
      <right/>
      <top/>
      <bottom style="thin"/>
      <diagonal/>
    </border>
    <border diagonalUp="false" diagonalDown="false">
      <left style="thin"/>
      <right/>
      <top/>
      <bottom style="thin"/>
      <diagonal/>
    </border>
    <border diagonalUp="false" diagonalDown="false">
      <left/>
      <right style="medium"/>
      <top/>
      <bottom style="thin"/>
      <diagonal/>
    </border>
    <border diagonalUp="false" diagonalDown="false">
      <left style="medium"/>
      <right/>
      <top style="thin"/>
      <bottom/>
      <diagonal/>
    </border>
    <border diagonalUp="false" diagonalDown="false">
      <left/>
      <right/>
      <top style="thin"/>
      <bottom/>
      <diagonal/>
    </border>
    <border diagonalUp="false" diagonalDown="false">
      <left/>
      <right style="thin"/>
      <top style="thin"/>
      <bottom/>
      <diagonal/>
    </border>
    <border diagonalUp="false" diagonalDown="false">
      <left/>
      <right style="medium"/>
      <top style="thin"/>
      <bottom/>
      <diagonal/>
    </border>
    <border diagonalUp="false" diagonalDown="false">
      <left style="thin"/>
      <right style="thin"/>
      <top style="dotted"/>
      <bottom style="dotted"/>
      <diagonal/>
    </border>
    <border diagonalUp="false" diagonalDown="false">
      <left style="thin"/>
      <right style="thin"/>
      <top/>
      <bottom style="dotted"/>
      <diagonal/>
    </border>
    <border diagonalUp="false" diagonalDown="false">
      <left style="thin"/>
      <right style="medium"/>
      <top style="dotted"/>
      <bottom style="dotted"/>
      <diagonal/>
    </border>
    <border diagonalUp="false" diagonalDown="false">
      <left style="medium"/>
      <right style="thin"/>
      <top style="thin"/>
      <bottom style="thin"/>
      <diagonal/>
    </border>
    <border diagonalUp="false" diagonalDown="false">
      <left/>
      <right/>
      <top style="thin"/>
      <bottom style="thin"/>
      <diagonal/>
    </border>
    <border diagonalUp="false" diagonalDown="false">
      <left/>
      <right style="thin"/>
      <top style="thin"/>
      <bottom style="thin"/>
      <diagonal/>
    </border>
    <border diagonalUp="false" diagonalDown="false">
      <left style="thin"/>
      <right style="thin"/>
      <top style="dashed"/>
      <bottom style="dashed"/>
      <diagonal/>
    </border>
    <border diagonalUp="false" diagonalDown="false">
      <left style="hair"/>
      <right style="hair"/>
      <top style="hair"/>
      <bottom style="hair"/>
      <diagonal/>
    </border>
    <border diagonalUp="false" diagonalDown="false">
      <left style="hair"/>
      <right/>
      <top style="hair"/>
      <bottom style="hair"/>
      <diagonal/>
    </border>
    <border diagonalUp="false" diagonalDown="false">
      <left/>
      <right/>
      <top style="hair"/>
      <bottom/>
      <diagonal/>
    </border>
    <border diagonalUp="false" diagonalDown="false">
      <left/>
      <right style="hair"/>
      <top style="hair"/>
      <bottom/>
      <diagonal/>
    </border>
    <border diagonalUp="false" diagonalDown="false">
      <left style="hair"/>
      <right/>
      <top style="hair"/>
      <bottom/>
      <diagonal/>
    </border>
    <border diagonalUp="false" diagonalDown="false">
      <left/>
      <right style="hair"/>
      <top style="hair"/>
      <bottom style="hair"/>
      <diagonal/>
    </border>
    <border diagonalUp="false" diagonalDown="false">
      <left/>
      <right/>
      <top/>
      <bottom style="hair"/>
      <diagonal/>
    </border>
    <border diagonalUp="false" diagonalDown="false">
      <left/>
      <right style="hair"/>
      <top/>
      <bottom style="hair"/>
      <diagonal/>
    </border>
    <border diagonalUp="false" diagonalDown="false">
      <left style="hair"/>
      <right/>
      <top/>
      <bottom style="hair"/>
      <diagonal/>
    </border>
    <border diagonalUp="false" diagonalDown="false">
      <left/>
      <right style="thin"/>
      <top/>
      <bottom style="thin"/>
      <diagonal/>
    </border>
    <border diagonalUp="false" diagonalDown="false">
      <left style="thin"/>
      <right style="thin"/>
      <top/>
      <bottom style="thin"/>
      <diagonal/>
    </border>
    <border diagonalUp="false" diagonalDown="false">
      <left style="thin"/>
      <right style="thin"/>
      <top style="thin"/>
      <bottom style="thin"/>
      <diagonal/>
    </border>
    <border diagonalUp="false" diagonalDown="false">
      <left style="thin"/>
      <right style="thin"/>
      <top style="thin"/>
      <bottom/>
      <diagonal/>
    </border>
    <border diagonalUp="false" diagonalDown="false">
      <left style="thin"/>
      <right style="medium"/>
      <top/>
      <bottom style="thin"/>
      <diagonal/>
    </border>
    <border diagonalUp="false" diagonalDown="false">
      <left style="thin"/>
      <right style="medium"/>
      <top style="thin"/>
      <bottom style="thin"/>
      <diagonal/>
    </border>
    <border diagonalUp="false" diagonalDown="false">
      <left/>
      <right style="thin"/>
      <top style="thin"/>
      <bottom style="medium"/>
      <diagonal/>
    </border>
    <border diagonalUp="false" diagonalDown="false">
      <left style="thin"/>
      <right style="thin"/>
      <top style="thin"/>
      <bottom style="medium"/>
      <diagonal/>
    </border>
    <border diagonalUp="false" diagonalDown="false">
      <left style="thin"/>
      <right style="medium"/>
      <top style="thin"/>
      <bottom style="medium"/>
      <diagonal/>
    </border>
    <border diagonalUp="false" diagonalDown="false">
      <left/>
      <right style="thin"/>
      <top style="medium"/>
      <bottom style="thin"/>
      <diagonal/>
    </border>
    <border diagonalUp="false" diagonalDown="false">
      <left style="thin"/>
      <right style="thin"/>
      <top style="medium"/>
      <bottom style="thin"/>
      <diagonal/>
    </border>
    <border diagonalUp="false" diagonalDown="false">
      <left style="thin"/>
      <right style="medium"/>
      <top style="medium"/>
      <bottom style="thin"/>
      <diagonal/>
    </border>
    <border diagonalUp="false" diagonalDown="false">
      <left style="hair"/>
      <right/>
      <top/>
      <bottom/>
      <diagonal/>
    </border>
    <border diagonalUp="false" diagonalDown="false">
      <left/>
      <right style="hair"/>
      <top/>
      <bottom/>
      <diagonal/>
    </border>
  </borders>
  <cellStyleXfs count="399">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168"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70"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70" fontId="0" fillId="0" borderId="0" applyFont="true" applyBorder="true" applyAlignment="true" applyProtection="true">
      <alignment horizontal="general" vertical="bottom" textRotation="0" wrapText="false" indent="0" shrinkToFit="false"/>
      <protection locked="true" hidden="false"/>
    </xf>
    <xf numFmtId="170" fontId="0" fillId="0" borderId="0" applyFont="true" applyBorder="true" applyAlignment="true" applyProtection="true">
      <alignment horizontal="general" vertical="bottom" textRotation="0" wrapText="false" indent="0" shrinkToFit="false"/>
      <protection locked="true" hidden="false"/>
    </xf>
    <xf numFmtId="170" fontId="0" fillId="0" borderId="0" applyFont="true" applyBorder="true" applyAlignment="true" applyProtection="true">
      <alignment horizontal="general" vertical="bottom" textRotation="0" wrapText="false" indent="0" shrinkToFit="false"/>
      <protection locked="true" hidden="false"/>
    </xf>
    <xf numFmtId="170" fontId="0" fillId="0" borderId="0" applyFont="true" applyBorder="true" applyAlignment="true" applyProtection="true">
      <alignment horizontal="general" vertical="bottom" textRotation="0" wrapText="false" indent="0" shrinkToFit="false"/>
      <protection locked="true" hidden="false"/>
    </xf>
    <xf numFmtId="170"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70" fontId="0" fillId="0" borderId="0" applyFont="true" applyBorder="true" applyAlignment="true" applyProtection="true">
      <alignment horizontal="general" vertical="bottom" textRotation="0" wrapText="false" indent="0" shrinkToFit="false"/>
      <protection locked="true" hidden="false"/>
    </xf>
    <xf numFmtId="170" fontId="0" fillId="0" borderId="0" applyFont="true" applyBorder="true" applyAlignment="true" applyProtection="true">
      <alignment horizontal="general" vertical="bottom" textRotation="0" wrapText="false" indent="0" shrinkToFit="false"/>
      <protection locked="true" hidden="false"/>
    </xf>
    <xf numFmtId="170" fontId="0" fillId="0" borderId="0" applyFont="true" applyBorder="true" applyAlignment="true" applyProtection="true">
      <alignment horizontal="general" vertical="bottom" textRotation="0" wrapText="false" indent="0" shrinkToFit="false"/>
      <protection locked="true" hidden="false"/>
    </xf>
    <xf numFmtId="170" fontId="0" fillId="0" borderId="0" applyFont="true" applyBorder="true" applyAlignment="true" applyProtection="true">
      <alignment horizontal="general" vertical="bottom" textRotation="0" wrapText="false" indent="0" shrinkToFit="false"/>
      <protection locked="true" hidden="false"/>
    </xf>
    <xf numFmtId="170" fontId="0" fillId="0" borderId="0" applyFont="true" applyBorder="true" applyAlignment="true" applyProtection="true">
      <alignment horizontal="general" vertical="bottom" textRotation="0" wrapText="false" indent="0" shrinkToFit="false"/>
      <protection locked="true" hidden="false"/>
    </xf>
    <xf numFmtId="170" fontId="0" fillId="0" borderId="0" applyFont="true" applyBorder="true" applyAlignment="true" applyProtection="true">
      <alignment horizontal="general" vertical="bottom" textRotation="0" wrapText="false" indent="0" shrinkToFit="false"/>
      <protection locked="true" hidden="false"/>
    </xf>
    <xf numFmtId="171"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71"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71" fontId="0" fillId="0" borderId="0" applyFont="true" applyBorder="false" applyAlignment="true" applyProtection="false">
      <alignment horizontal="general" vertical="bottom" textRotation="0" wrapText="false" indent="0" shrinkToFit="false"/>
    </xf>
  </cellStyleXfs>
  <cellXfs count="271">
    <xf numFmtId="164" fontId="0" fillId="0" borderId="0" xfId="0" applyFont="fals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true" applyProtection="false">
      <alignment horizontal="center" vertical="center" textRotation="0" wrapText="true" indent="0" shrinkToFit="false"/>
      <protection locked="true" hidden="false"/>
    </xf>
    <xf numFmtId="164" fontId="7" fillId="0" borderId="0" xfId="0" applyFont="true" applyBorder="false" applyAlignment="true" applyProtection="false">
      <alignment horizontal="general" vertical="center" textRotation="0" wrapText="true" indent="0" shrinkToFit="false"/>
      <protection locked="true" hidden="false"/>
    </xf>
    <xf numFmtId="172" fontId="7" fillId="0" borderId="0" xfId="0" applyFont="true" applyBorder="false" applyAlignment="true" applyProtection="false">
      <alignment horizontal="general" vertical="center" textRotation="0" wrapText="true" indent="0" shrinkToFit="false"/>
      <protection locked="true" hidden="false"/>
    </xf>
    <xf numFmtId="169" fontId="7" fillId="0" borderId="0" xfId="397" applyFont="true" applyBorder="true" applyAlignment="true" applyProtection="true">
      <alignment horizontal="right" vertical="center" textRotation="0" wrapText="true" indent="0" shrinkToFit="false"/>
      <protection locked="true" hidden="false"/>
    </xf>
    <xf numFmtId="173" fontId="7" fillId="0" borderId="0" xfId="19" applyFont="true" applyBorder="true" applyAlignment="true" applyProtection="true">
      <alignment horizontal="right" vertical="center" textRotation="0" wrapText="true" indent="0" shrinkToFit="false"/>
      <protection locked="true" hidden="false"/>
    </xf>
    <xf numFmtId="174" fontId="7" fillId="0" borderId="0" xfId="397" applyFont="true" applyBorder="true" applyAlignment="true" applyProtection="true">
      <alignment horizontal="right" vertical="center" textRotation="0" wrapText="true" indent="0" shrinkToFit="false"/>
      <protection locked="true" hidden="false"/>
    </xf>
    <xf numFmtId="164" fontId="8" fillId="0" borderId="0" xfId="0" applyFont="true" applyBorder="true" applyAlignment="true" applyProtection="false">
      <alignment horizontal="left" vertical="center" textRotation="0" wrapText="true" indent="0" shrinkToFit="false"/>
      <protection locked="true" hidden="false"/>
    </xf>
    <xf numFmtId="164" fontId="9" fillId="0" borderId="1" xfId="0" applyFont="true" applyBorder="true" applyAlignment="true" applyProtection="false">
      <alignment horizontal="left" vertical="center" textRotation="0" wrapText="false" indent="0" shrinkToFit="false"/>
      <protection locked="true" hidden="false"/>
    </xf>
    <xf numFmtId="164" fontId="9" fillId="0" borderId="2" xfId="0" applyFont="true" applyBorder="true" applyAlignment="true" applyProtection="false">
      <alignment horizontal="center" vertical="center" textRotation="0" wrapText="false" indent="0" shrinkToFit="false"/>
      <protection locked="true" hidden="false"/>
    </xf>
    <xf numFmtId="164" fontId="9" fillId="0" borderId="2" xfId="0" applyFont="true" applyBorder="true" applyAlignment="true" applyProtection="false">
      <alignment horizontal="right" vertical="center" textRotation="0" wrapText="false" indent="0" shrinkToFit="false"/>
      <protection locked="true" hidden="false"/>
    </xf>
    <xf numFmtId="175" fontId="9" fillId="0" borderId="3" xfId="0" applyFont="true" applyBorder="true" applyAlignment="true" applyProtection="false">
      <alignment horizontal="center" vertical="center" textRotation="0" wrapText="false" indent="0" shrinkToFit="false"/>
      <protection locked="true" hidden="false"/>
    </xf>
    <xf numFmtId="164" fontId="8" fillId="0" borderId="0" xfId="0" applyFont="true" applyBorder="true" applyAlignment="true" applyProtection="false">
      <alignment horizontal="left" vertical="center" textRotation="0" wrapText="false" indent="0" shrinkToFit="false"/>
      <protection locked="true" hidden="false"/>
    </xf>
    <xf numFmtId="164" fontId="7" fillId="0" borderId="0" xfId="0" applyFont="true" applyBorder="true" applyAlignment="true" applyProtection="false">
      <alignment horizontal="general" vertical="center" textRotation="0" wrapText="false" indent="0" shrinkToFit="false"/>
      <protection locked="true" hidden="false"/>
    </xf>
    <xf numFmtId="164" fontId="10" fillId="2" borderId="4" xfId="0" applyFont="true" applyBorder="true" applyAlignment="true" applyProtection="false">
      <alignment horizontal="center" vertical="center" textRotation="0" wrapText="false" indent="0" shrinkToFit="false"/>
      <protection locked="true" hidden="false"/>
    </xf>
    <xf numFmtId="164" fontId="7" fillId="2" borderId="5" xfId="0" applyFont="true" applyBorder="true" applyAlignment="true" applyProtection="false">
      <alignment horizontal="left" vertical="center" textRotation="0" wrapText="false" indent="0" shrinkToFit="false"/>
      <protection locked="true" hidden="false"/>
    </xf>
    <xf numFmtId="172" fontId="7" fillId="2" borderId="5" xfId="0" applyFont="true" applyBorder="true" applyAlignment="true" applyProtection="false">
      <alignment horizontal="general" vertical="center" textRotation="0" wrapText="false" indent="0" shrinkToFit="false"/>
      <protection locked="true" hidden="false"/>
    </xf>
    <xf numFmtId="164" fontId="7" fillId="2" borderId="5" xfId="0" applyFont="true" applyBorder="true" applyAlignment="true" applyProtection="false">
      <alignment horizontal="center" vertical="center" textRotation="0" wrapText="false" indent="0" shrinkToFit="false"/>
      <protection locked="true" hidden="false"/>
    </xf>
    <xf numFmtId="164" fontId="7" fillId="2" borderId="5" xfId="0" applyFont="true" applyBorder="true" applyAlignment="true" applyProtection="false">
      <alignment horizontal="general" vertical="center" textRotation="0" wrapText="false" indent="0" shrinkToFit="false"/>
      <protection locked="true" hidden="false"/>
    </xf>
    <xf numFmtId="164" fontId="7" fillId="2" borderId="5" xfId="0" applyFont="true" applyBorder="true" applyAlignment="true" applyProtection="false">
      <alignment horizontal="right" vertical="center" textRotation="0" wrapText="false" indent="0" shrinkToFit="false"/>
      <protection locked="true" hidden="false"/>
    </xf>
    <xf numFmtId="176" fontId="11" fillId="2" borderId="6" xfId="0" applyFont="true" applyBorder="true" applyAlignment="true" applyProtection="false">
      <alignment horizontal="center" vertical="center" textRotation="0" wrapText="false" indent="0" shrinkToFit="false"/>
      <protection locked="true" hidden="false"/>
    </xf>
    <xf numFmtId="176" fontId="8" fillId="2" borderId="7" xfId="0" applyFont="true" applyBorder="true" applyAlignment="true" applyProtection="false">
      <alignment horizontal="center" vertical="center" textRotation="0" wrapText="true" indent="0" shrinkToFit="false"/>
      <protection locked="true" hidden="false"/>
    </xf>
    <xf numFmtId="164" fontId="8" fillId="0" borderId="8" xfId="0" applyFont="true" applyBorder="true" applyAlignment="true" applyProtection="false">
      <alignment horizontal="center" vertical="center" textRotation="0" wrapText="false" indent="0" shrinkToFit="false"/>
      <protection locked="true" hidden="false"/>
    </xf>
    <xf numFmtId="164" fontId="8" fillId="0" borderId="9" xfId="346" applyFont="true" applyBorder="true" applyAlignment="true" applyProtection="false">
      <alignment horizontal="left" vertical="center" textRotation="0" wrapText="false" indent="0" shrinkToFit="false"/>
      <protection locked="true" hidden="false"/>
    </xf>
    <xf numFmtId="172" fontId="7" fillId="0" borderId="10" xfId="0" applyFont="true" applyBorder="true" applyAlignment="true" applyProtection="false">
      <alignment horizontal="general" vertical="center" textRotation="0" wrapText="false" indent="0" shrinkToFit="false"/>
      <protection locked="true" hidden="false"/>
    </xf>
    <xf numFmtId="164" fontId="7" fillId="0" borderId="10" xfId="0" applyFont="true" applyBorder="true" applyAlignment="true" applyProtection="false">
      <alignment horizontal="center" vertical="center" textRotation="0" wrapText="false" indent="0" shrinkToFit="false"/>
      <protection locked="true" hidden="false"/>
    </xf>
    <xf numFmtId="164" fontId="7" fillId="0" borderId="10" xfId="0" applyFont="true" applyBorder="true" applyAlignment="true" applyProtection="false">
      <alignment horizontal="general" vertical="center" textRotation="0" wrapText="false" indent="0" shrinkToFit="false"/>
      <protection locked="true" hidden="false"/>
    </xf>
    <xf numFmtId="164" fontId="7" fillId="0" borderId="11" xfId="0" applyFont="true" applyBorder="true" applyAlignment="true" applyProtection="false">
      <alignment horizontal="right" vertical="center" textRotation="0" wrapText="false" indent="0" shrinkToFit="false"/>
      <protection locked="true" hidden="false"/>
    </xf>
    <xf numFmtId="176" fontId="7" fillId="0" borderId="11" xfId="0" applyFont="true" applyBorder="true" applyAlignment="true" applyProtection="false">
      <alignment horizontal="right" vertical="center" textRotation="0" wrapText="false" indent="0" shrinkToFit="false"/>
      <protection locked="true" hidden="false"/>
    </xf>
    <xf numFmtId="173" fontId="7" fillId="0" borderId="10" xfId="19" applyFont="true" applyBorder="true" applyAlignment="true" applyProtection="true">
      <alignment horizontal="right" vertical="center" textRotation="0" wrapText="false" indent="0" shrinkToFit="false"/>
      <protection locked="true" hidden="false"/>
    </xf>
    <xf numFmtId="176" fontId="7" fillId="0" borderId="12" xfId="0" applyFont="true" applyBorder="true" applyAlignment="true" applyProtection="false">
      <alignment horizontal="right" vertical="center" textRotation="0" wrapText="false" indent="0" shrinkToFit="false"/>
      <protection locked="true" hidden="false"/>
    </xf>
    <xf numFmtId="164" fontId="7" fillId="0" borderId="0" xfId="0" applyFont="true" applyBorder="true" applyAlignment="true" applyProtection="false">
      <alignment horizontal="right" vertical="center" textRotation="0" wrapText="false" indent="0" shrinkToFit="false"/>
      <protection locked="true" hidden="false"/>
    </xf>
    <xf numFmtId="164" fontId="8" fillId="0" borderId="0" xfId="0" applyFont="true" applyBorder="false" applyAlignment="true" applyProtection="false">
      <alignment horizontal="right" vertical="center" textRotation="0" wrapText="false" indent="0" shrinkToFit="false"/>
      <protection locked="true" hidden="false"/>
    </xf>
    <xf numFmtId="173" fontId="12" fillId="3" borderId="0" xfId="19" applyFont="true" applyBorder="true" applyAlignment="true" applyProtection="true">
      <alignment horizontal="left" vertical="center" textRotation="0" wrapText="false" indent="0" shrinkToFit="false"/>
      <protection locked="true" hidden="false"/>
    </xf>
    <xf numFmtId="168" fontId="8" fillId="0" borderId="0" xfId="19" applyFont="true" applyBorder="true" applyAlignment="true" applyProtection="true">
      <alignment horizontal="left" vertical="center" textRotation="0" wrapText="false" indent="0" shrinkToFit="false"/>
      <protection locked="true" hidden="false"/>
    </xf>
    <xf numFmtId="164" fontId="8" fillId="0" borderId="13" xfId="0" applyFont="true" applyBorder="true" applyAlignment="true" applyProtection="false">
      <alignment horizontal="center" vertical="center" textRotation="0" wrapText="false" indent="0" shrinkToFit="false"/>
      <protection locked="true" hidden="false"/>
    </xf>
    <xf numFmtId="177" fontId="8" fillId="0" borderId="14" xfId="346" applyFont="true" applyBorder="true" applyAlignment="true" applyProtection="false">
      <alignment horizontal="left" vertical="center" textRotation="0" wrapText="false" indent="0" shrinkToFit="false"/>
      <protection locked="true" hidden="false"/>
    </xf>
    <xf numFmtId="172" fontId="7" fillId="0" borderId="15" xfId="0" applyFont="true" applyBorder="true" applyAlignment="true" applyProtection="false">
      <alignment horizontal="general" vertical="center" textRotation="0" wrapText="false" indent="0" shrinkToFit="false"/>
      <protection locked="true" hidden="false"/>
    </xf>
    <xf numFmtId="164" fontId="7" fillId="0" borderId="15" xfId="0" applyFont="true" applyBorder="true" applyAlignment="true" applyProtection="false">
      <alignment horizontal="center" vertical="center" textRotation="0" wrapText="false" indent="0" shrinkToFit="false"/>
      <protection locked="true" hidden="false"/>
    </xf>
    <xf numFmtId="164" fontId="7" fillId="0" borderId="15" xfId="0" applyFont="true" applyBorder="true" applyAlignment="true" applyProtection="false">
      <alignment horizontal="general" vertical="center" textRotation="0" wrapText="false" indent="0" shrinkToFit="false"/>
      <protection locked="true" hidden="false"/>
    </xf>
    <xf numFmtId="164" fontId="7" fillId="0" borderId="16" xfId="0" applyFont="true" applyBorder="true" applyAlignment="true" applyProtection="false">
      <alignment horizontal="right" vertical="center" textRotation="0" wrapText="false" indent="0" shrinkToFit="false"/>
      <protection locked="true" hidden="false"/>
    </xf>
    <xf numFmtId="176" fontId="7" fillId="0" borderId="16" xfId="0" applyFont="true" applyBorder="true" applyAlignment="true" applyProtection="false">
      <alignment horizontal="right" vertical="center" textRotation="0" wrapText="false" indent="0" shrinkToFit="false"/>
      <protection locked="true" hidden="false"/>
    </xf>
    <xf numFmtId="173" fontId="7" fillId="0" borderId="15" xfId="19" applyFont="true" applyBorder="true" applyAlignment="true" applyProtection="true">
      <alignment horizontal="right" vertical="center" textRotation="0" wrapText="false" indent="0" shrinkToFit="false"/>
      <protection locked="true" hidden="false"/>
    </xf>
    <xf numFmtId="176" fontId="7" fillId="0" borderId="17" xfId="0" applyFont="true" applyBorder="true" applyAlignment="true" applyProtection="false">
      <alignment horizontal="right" vertical="center" textRotation="0" wrapText="false" indent="0" shrinkToFit="false"/>
      <protection locked="true" hidden="false"/>
    </xf>
    <xf numFmtId="173" fontId="8" fillId="0" borderId="0" xfId="19" applyFont="true" applyBorder="true" applyAlignment="true" applyProtection="true">
      <alignment horizontal="left" vertical="center" textRotation="0" wrapText="false" indent="0" shrinkToFit="false"/>
      <protection locked="true" hidden="false"/>
    </xf>
    <xf numFmtId="164" fontId="7" fillId="4" borderId="18" xfId="0" applyFont="true" applyBorder="true" applyAlignment="true" applyProtection="false">
      <alignment horizontal="center" vertical="center" textRotation="0" wrapText="false" indent="0" shrinkToFit="false"/>
      <protection locked="true" hidden="false"/>
    </xf>
    <xf numFmtId="164" fontId="8" fillId="4" borderId="19" xfId="346" applyFont="true" applyBorder="true" applyAlignment="true" applyProtection="false">
      <alignment horizontal="left" vertical="center" textRotation="0" wrapText="false" indent="0" shrinkToFit="false"/>
      <protection locked="true" hidden="false"/>
    </xf>
    <xf numFmtId="172" fontId="7" fillId="4" borderId="20" xfId="0" applyFont="true" applyBorder="true" applyAlignment="true" applyProtection="false">
      <alignment horizontal="general" vertical="center" textRotation="0" wrapText="false" indent="0" shrinkToFit="false"/>
      <protection locked="true" hidden="false"/>
    </xf>
    <xf numFmtId="164" fontId="7" fillId="4" borderId="20" xfId="0" applyFont="true" applyBorder="true" applyAlignment="true" applyProtection="false">
      <alignment horizontal="center" vertical="center" textRotation="0" wrapText="false" indent="0" shrinkToFit="false"/>
      <protection locked="true" hidden="false"/>
    </xf>
    <xf numFmtId="164" fontId="7" fillId="4" borderId="20" xfId="0" applyFont="true" applyBorder="true" applyAlignment="true" applyProtection="false">
      <alignment horizontal="left" vertical="center" textRotation="0" wrapText="false" indent="0" shrinkToFit="false"/>
      <protection locked="true" hidden="false"/>
    </xf>
    <xf numFmtId="169" fontId="7" fillId="4" borderId="20" xfId="0" applyFont="true" applyBorder="true" applyAlignment="true" applyProtection="false">
      <alignment horizontal="right" vertical="center" textRotation="0" wrapText="false" indent="0" shrinkToFit="false"/>
      <protection locked="true" hidden="false"/>
    </xf>
    <xf numFmtId="176" fontId="9" fillId="4" borderId="21" xfId="0" applyFont="true" applyBorder="true" applyAlignment="true" applyProtection="false">
      <alignment horizontal="right" vertical="center" textRotation="0" wrapText="false" indent="0" shrinkToFit="false"/>
      <protection locked="true" hidden="false"/>
    </xf>
    <xf numFmtId="173" fontId="9" fillId="4" borderId="0" xfId="19" applyFont="true" applyBorder="true" applyAlignment="true" applyProtection="true">
      <alignment horizontal="right" vertical="center" textRotation="0" wrapText="false" indent="0" shrinkToFit="false"/>
      <protection locked="true" hidden="false"/>
    </xf>
    <xf numFmtId="169" fontId="7" fillId="4" borderId="0" xfId="0" applyFont="true" applyBorder="true" applyAlignment="true" applyProtection="false">
      <alignment horizontal="general" vertical="center" textRotation="0" wrapText="false" indent="0" shrinkToFit="false"/>
      <protection locked="true" hidden="false"/>
    </xf>
    <xf numFmtId="164" fontId="13" fillId="0" borderId="4" xfId="0" applyFont="true" applyBorder="true" applyAlignment="true" applyProtection="false">
      <alignment horizontal="left" vertical="center" textRotation="0" wrapText="false" indent="0" shrinkToFit="false"/>
      <protection locked="true" hidden="false"/>
    </xf>
    <xf numFmtId="164" fontId="13" fillId="0" borderId="5" xfId="0" applyFont="true" applyBorder="true" applyAlignment="true" applyProtection="false">
      <alignment horizontal="center" vertical="center" textRotation="0" wrapText="false" indent="0" shrinkToFit="false"/>
      <protection locked="true" hidden="false"/>
    </xf>
    <xf numFmtId="172" fontId="7" fillId="0" borderId="0" xfId="0" applyFont="true" applyBorder="true" applyAlignment="true" applyProtection="false">
      <alignment horizontal="general" vertical="center" textRotation="0" wrapText="false" indent="0" shrinkToFit="false"/>
      <protection locked="true" hidden="false"/>
    </xf>
    <xf numFmtId="164" fontId="7" fillId="0" borderId="0" xfId="0" applyFont="true" applyBorder="true" applyAlignment="true" applyProtection="false">
      <alignment horizontal="center" vertical="center" textRotation="0" wrapText="false" indent="0" shrinkToFit="false"/>
      <protection locked="true" hidden="false"/>
    </xf>
    <xf numFmtId="164" fontId="7" fillId="0" borderId="22" xfId="0" applyFont="true" applyBorder="true" applyAlignment="true" applyProtection="false">
      <alignment horizontal="right" vertical="center" textRotation="0" wrapText="false" indent="0" shrinkToFit="false"/>
      <protection locked="true" hidden="false"/>
    </xf>
    <xf numFmtId="173" fontId="8" fillId="0" borderId="23" xfId="0" applyFont="true" applyBorder="true" applyAlignment="true" applyProtection="false">
      <alignment horizontal="left" vertical="center" textRotation="0" wrapText="false" indent="0" shrinkToFit="false"/>
      <protection locked="true" hidden="false"/>
    </xf>
    <xf numFmtId="173" fontId="8" fillId="0" borderId="7" xfId="19" applyFont="true" applyBorder="true" applyAlignment="true" applyProtection="true">
      <alignment horizontal="center" vertical="center" textRotation="0" wrapText="true" indent="0" shrinkToFit="false"/>
      <protection locked="true" hidden="false"/>
    </xf>
    <xf numFmtId="168" fontId="8" fillId="0" borderId="24" xfId="0" applyFont="true" applyBorder="true" applyAlignment="true" applyProtection="false">
      <alignment horizontal="right" vertical="center" textRotation="0" wrapText="false" indent="0" shrinkToFit="false"/>
      <protection locked="true" hidden="false"/>
    </xf>
    <xf numFmtId="178" fontId="8" fillId="0" borderId="0" xfId="0" applyFont="true" applyBorder="true" applyAlignment="true" applyProtection="false">
      <alignment horizontal="left" vertical="center" textRotation="0" wrapText="false" indent="0" shrinkToFit="false"/>
      <protection locked="true" hidden="false"/>
    </xf>
    <xf numFmtId="164" fontId="7" fillId="0" borderId="0" xfId="0" applyFont="true" applyBorder="false" applyAlignment="true" applyProtection="false">
      <alignment horizontal="general" vertical="center" textRotation="0" wrapText="false" indent="0" shrinkToFit="false"/>
      <protection locked="true" hidden="false"/>
    </xf>
    <xf numFmtId="164" fontId="13" fillId="0" borderId="25" xfId="0" applyFont="true" applyBorder="true" applyAlignment="true" applyProtection="false">
      <alignment horizontal="center" vertical="center" textRotation="0" wrapText="true" indent="0" shrinkToFit="false"/>
      <protection locked="true" hidden="false"/>
    </xf>
    <xf numFmtId="164" fontId="13" fillId="0" borderId="0" xfId="0" applyFont="true" applyBorder="true" applyAlignment="true" applyProtection="false">
      <alignment horizontal="center" vertical="center" textRotation="0" wrapText="true" indent="0" shrinkToFit="false"/>
      <protection locked="true" hidden="false"/>
    </xf>
    <xf numFmtId="172" fontId="7" fillId="0" borderId="0" xfId="0" applyFont="true" applyBorder="true" applyAlignment="true" applyProtection="false">
      <alignment horizontal="general" vertical="center" textRotation="0" wrapText="true" indent="0" shrinkToFit="false"/>
      <protection locked="true" hidden="false"/>
    </xf>
    <xf numFmtId="164" fontId="7" fillId="0" borderId="0" xfId="0" applyFont="true" applyBorder="true" applyAlignment="true" applyProtection="false">
      <alignment horizontal="center" vertical="center" textRotation="0" wrapText="true" indent="0" shrinkToFit="false"/>
      <protection locked="true" hidden="false"/>
    </xf>
    <xf numFmtId="164" fontId="7" fillId="0" borderId="26" xfId="0" applyFont="true" applyBorder="true" applyAlignment="true" applyProtection="false">
      <alignment horizontal="right" vertical="center" textRotation="0" wrapText="true" indent="0" shrinkToFit="false"/>
      <protection locked="true" hidden="false"/>
    </xf>
    <xf numFmtId="173" fontId="8" fillId="0" borderId="27" xfId="0" applyFont="true" applyBorder="true" applyAlignment="true" applyProtection="false">
      <alignment horizontal="left" vertical="center" textRotation="0" wrapText="true" indent="0" shrinkToFit="false"/>
      <protection locked="true" hidden="false"/>
    </xf>
    <xf numFmtId="169" fontId="7" fillId="0" borderId="28" xfId="397" applyFont="true" applyBorder="true" applyAlignment="true" applyProtection="true">
      <alignment horizontal="right" vertical="center" textRotation="0" wrapText="true" indent="0" shrinkToFit="false"/>
      <protection locked="true" hidden="false"/>
    </xf>
    <xf numFmtId="178" fontId="7" fillId="0" borderId="0" xfId="0" applyFont="true" applyBorder="false" applyAlignment="true" applyProtection="false">
      <alignment horizontal="general" vertical="center" textRotation="0" wrapText="true" indent="0" shrinkToFit="false"/>
      <protection locked="true" hidden="false"/>
    </xf>
    <xf numFmtId="176" fontId="8" fillId="2" borderId="29" xfId="0" applyFont="true" applyBorder="true" applyAlignment="true" applyProtection="false">
      <alignment horizontal="center" vertical="center" textRotation="0" wrapText="true" indent="0" shrinkToFit="false"/>
      <protection locked="true" hidden="false"/>
    </xf>
    <xf numFmtId="172" fontId="8" fillId="2" borderId="29" xfId="0" applyFont="true" applyBorder="true" applyAlignment="true" applyProtection="false">
      <alignment horizontal="center" vertical="center" textRotation="0" wrapText="true" indent="0" shrinkToFit="false"/>
      <protection locked="true" hidden="false"/>
    </xf>
    <xf numFmtId="173" fontId="8" fillId="2" borderId="30" xfId="19" applyFont="true" applyBorder="true" applyAlignment="true" applyProtection="true">
      <alignment horizontal="center" vertical="center" textRotation="0" wrapText="true" indent="0" shrinkToFit="false"/>
      <protection locked="true" hidden="false"/>
    </xf>
    <xf numFmtId="176" fontId="8" fillId="2" borderId="30" xfId="0" applyFont="true" applyBorder="true" applyAlignment="true" applyProtection="false">
      <alignment horizontal="center" vertical="center" textRotation="0" wrapText="true" indent="0" shrinkToFit="false"/>
      <protection locked="true" hidden="false"/>
    </xf>
    <xf numFmtId="176" fontId="14" fillId="2" borderId="31" xfId="0" applyFont="true" applyBorder="true" applyAlignment="true" applyProtection="false">
      <alignment horizontal="center" vertical="center" textRotation="0" wrapText="true" indent="0" shrinkToFit="false"/>
      <protection locked="true" hidden="false"/>
    </xf>
    <xf numFmtId="164" fontId="8" fillId="0" borderId="0" xfId="0" applyFont="true" applyBorder="false" applyAlignment="true" applyProtection="false">
      <alignment horizontal="general" vertical="center" textRotation="0" wrapText="true" indent="0" shrinkToFit="false"/>
      <protection locked="true" hidden="false"/>
    </xf>
    <xf numFmtId="164" fontId="15" fillId="5" borderId="1" xfId="345" applyFont="true" applyBorder="true" applyAlignment="true" applyProtection="false">
      <alignment horizontal="center" vertical="center" textRotation="0" wrapText="true" indent="0" shrinkToFit="false"/>
      <protection locked="true" hidden="false"/>
    </xf>
    <xf numFmtId="164" fontId="15" fillId="5" borderId="2" xfId="345" applyFont="true" applyBorder="true" applyAlignment="true" applyProtection="false">
      <alignment horizontal="left" vertical="center" textRotation="0" wrapText="true" indent="0" shrinkToFit="false"/>
      <protection locked="true" hidden="false"/>
    </xf>
    <xf numFmtId="172" fontId="15" fillId="5" borderId="2" xfId="345" applyFont="true" applyBorder="true" applyAlignment="true" applyProtection="false">
      <alignment horizontal="center" vertical="center" textRotation="0" wrapText="true" indent="0" shrinkToFit="false"/>
      <protection locked="true" hidden="false"/>
    </xf>
    <xf numFmtId="164" fontId="15" fillId="5" borderId="2" xfId="345" applyFont="true" applyBorder="true" applyAlignment="true" applyProtection="false">
      <alignment horizontal="center" vertical="center" textRotation="0" wrapText="true" indent="0" shrinkToFit="false"/>
      <protection locked="true" hidden="false"/>
    </xf>
    <xf numFmtId="164" fontId="16" fillId="5" borderId="2" xfId="345" applyFont="true" applyBorder="true" applyAlignment="true" applyProtection="false">
      <alignment horizontal="right" vertical="center" textRotation="0" wrapText="true" indent="0" shrinkToFit="false"/>
      <protection locked="true" hidden="false"/>
    </xf>
    <xf numFmtId="176" fontId="17" fillId="5" borderId="2" xfId="345" applyFont="true" applyBorder="true" applyAlignment="true" applyProtection="false">
      <alignment horizontal="right" vertical="center" textRotation="0" wrapText="true" indent="0" shrinkToFit="false"/>
      <protection locked="true" hidden="false"/>
    </xf>
    <xf numFmtId="173" fontId="17" fillId="5" borderId="32" xfId="19" applyFont="true" applyBorder="true" applyAlignment="true" applyProtection="true">
      <alignment horizontal="right" vertical="center" textRotation="0" wrapText="true" indent="0" shrinkToFit="false"/>
      <protection locked="true" hidden="false"/>
    </xf>
    <xf numFmtId="176" fontId="17" fillId="5" borderId="3" xfId="345" applyFont="true" applyBorder="true" applyAlignment="true" applyProtection="false">
      <alignment horizontal="right" vertical="center" textRotation="0" wrapText="false" indent="0" shrinkToFit="false"/>
      <protection locked="true" hidden="false"/>
    </xf>
    <xf numFmtId="164" fontId="9" fillId="0" borderId="16" xfId="0" applyFont="true" applyBorder="true" applyAlignment="true" applyProtection="false">
      <alignment horizontal="left" vertical="center" textRotation="0" wrapText="true" indent="0" shrinkToFit="false"/>
      <protection locked="true" hidden="false"/>
    </xf>
    <xf numFmtId="164" fontId="9" fillId="0" borderId="0" xfId="0" applyFont="true" applyBorder="true" applyAlignment="true" applyProtection="false">
      <alignment horizontal="general" vertical="center" textRotation="0" wrapText="true" indent="0" shrinkToFit="false"/>
      <protection locked="true" hidden="false"/>
    </xf>
    <xf numFmtId="178" fontId="18" fillId="0" borderId="0" xfId="0" applyFont="true" applyBorder="false" applyAlignment="true" applyProtection="false">
      <alignment horizontal="general" vertical="center" textRotation="0" wrapText="true" indent="0" shrinkToFit="false"/>
      <protection locked="true" hidden="false"/>
    </xf>
    <xf numFmtId="164" fontId="10" fillId="6" borderId="33" xfId="345" applyFont="true" applyBorder="true" applyAlignment="true" applyProtection="false">
      <alignment horizontal="center" vertical="center" textRotation="0" wrapText="true" indent="0" shrinkToFit="false"/>
      <protection locked="true" hidden="false"/>
    </xf>
    <xf numFmtId="164" fontId="10" fillId="6" borderId="34" xfId="345" applyFont="true" applyBorder="true" applyAlignment="true" applyProtection="false">
      <alignment horizontal="left" vertical="center" textRotation="0" wrapText="true" indent="0" shrinkToFit="false"/>
      <protection locked="true" hidden="false"/>
    </xf>
    <xf numFmtId="172" fontId="10" fillId="6" borderId="34" xfId="345" applyFont="true" applyBorder="true" applyAlignment="true" applyProtection="false">
      <alignment horizontal="left" vertical="center" textRotation="0" wrapText="true" indent="0" shrinkToFit="false"/>
      <protection locked="true" hidden="false"/>
    </xf>
    <xf numFmtId="164" fontId="10" fillId="6" borderId="34" xfId="345" applyFont="true" applyBorder="true" applyAlignment="true" applyProtection="false">
      <alignment horizontal="center" vertical="center" textRotation="0" wrapText="true" indent="0" shrinkToFit="false"/>
      <protection locked="true" hidden="false"/>
    </xf>
    <xf numFmtId="164" fontId="19" fillId="6" borderId="34" xfId="345" applyFont="true" applyBorder="true" applyAlignment="true" applyProtection="false">
      <alignment horizontal="right" vertical="center" textRotation="0" wrapText="true" indent="0" shrinkToFit="false"/>
      <protection locked="true" hidden="false"/>
    </xf>
    <xf numFmtId="176" fontId="10" fillId="6" borderId="34" xfId="345" applyFont="true" applyBorder="true" applyAlignment="true" applyProtection="false">
      <alignment horizontal="right" vertical="center" textRotation="0" wrapText="true" indent="0" shrinkToFit="false"/>
      <protection locked="true" hidden="false"/>
    </xf>
    <xf numFmtId="173" fontId="10" fillId="6" borderId="35" xfId="19" applyFont="true" applyBorder="true" applyAlignment="true" applyProtection="true">
      <alignment horizontal="left" vertical="center" textRotation="0" wrapText="true" indent="0" shrinkToFit="false"/>
      <protection locked="true" hidden="false"/>
    </xf>
    <xf numFmtId="176" fontId="10" fillId="6" borderId="36" xfId="345" applyFont="true" applyBorder="true" applyAlignment="true" applyProtection="false">
      <alignment horizontal="right" vertical="center" textRotation="0" wrapText="true" indent="0" shrinkToFit="false"/>
      <protection locked="true" hidden="false"/>
    </xf>
    <xf numFmtId="164" fontId="8" fillId="0" borderId="16" xfId="0" applyFont="true" applyBorder="true" applyAlignment="true" applyProtection="false">
      <alignment horizontal="left" vertical="center" textRotation="0" wrapText="true" indent="0" shrinkToFit="false"/>
      <protection locked="true" hidden="false"/>
    </xf>
    <xf numFmtId="164" fontId="8" fillId="0" borderId="0" xfId="0" applyFont="true" applyBorder="false" applyAlignment="true" applyProtection="false">
      <alignment horizontal="left" vertical="center" textRotation="0" wrapText="true" indent="0" shrinkToFit="false"/>
      <protection locked="true" hidden="false"/>
    </xf>
    <xf numFmtId="178" fontId="9" fillId="0" borderId="0" xfId="0" applyFont="true" applyBorder="true" applyAlignment="true" applyProtection="false">
      <alignment horizontal="general" vertical="center" textRotation="0" wrapText="true" indent="0" shrinkToFit="false"/>
      <protection locked="true" hidden="false"/>
    </xf>
    <xf numFmtId="164" fontId="8" fillId="7" borderId="37" xfId="344" applyFont="true" applyBorder="true" applyAlignment="true" applyProtection="false">
      <alignment horizontal="center" vertical="center" textRotation="0" wrapText="true" indent="0" shrinkToFit="false"/>
      <protection locked="true" hidden="false"/>
    </xf>
    <xf numFmtId="164" fontId="8" fillId="7" borderId="38" xfId="344" applyFont="true" applyBorder="true" applyAlignment="true" applyProtection="false">
      <alignment horizontal="left" vertical="center" textRotation="0" wrapText="true" indent="0" shrinkToFit="false"/>
      <protection locked="true" hidden="false"/>
    </xf>
    <xf numFmtId="172" fontId="8" fillId="7" borderId="38" xfId="344" applyFont="true" applyBorder="true" applyAlignment="true" applyProtection="false">
      <alignment horizontal="left" vertical="center" textRotation="0" wrapText="true" indent="0" shrinkToFit="false"/>
      <protection locked="true" hidden="false"/>
    </xf>
    <xf numFmtId="164" fontId="8" fillId="7" borderId="38" xfId="344" applyFont="true" applyBorder="true" applyAlignment="true" applyProtection="false">
      <alignment horizontal="center" vertical="center" textRotation="0" wrapText="true" indent="0" shrinkToFit="false"/>
      <protection locked="true" hidden="false"/>
    </xf>
    <xf numFmtId="169" fontId="7" fillId="7" borderId="38" xfId="360" applyFont="true" applyBorder="true" applyAlignment="true" applyProtection="true">
      <alignment horizontal="right" vertical="center" textRotation="0" wrapText="true" indent="0" shrinkToFit="false"/>
      <protection locked="true" hidden="false"/>
    </xf>
    <xf numFmtId="169" fontId="7" fillId="7" borderId="38" xfId="0" applyFont="true" applyBorder="true" applyAlignment="true" applyProtection="false">
      <alignment horizontal="right" vertical="center" textRotation="0" wrapText="true" indent="0" shrinkToFit="false"/>
      <protection locked="true" hidden="false"/>
    </xf>
    <xf numFmtId="176" fontId="8" fillId="7" borderId="39" xfId="0" applyFont="true" applyBorder="true" applyAlignment="true" applyProtection="false">
      <alignment horizontal="right" vertical="center" textRotation="0" wrapText="true" indent="0" shrinkToFit="false"/>
      <protection locked="true" hidden="false"/>
    </xf>
    <xf numFmtId="173" fontId="8" fillId="7" borderId="38" xfId="19" applyFont="true" applyBorder="true" applyAlignment="true" applyProtection="true">
      <alignment horizontal="right" vertical="center" textRotation="0" wrapText="true" indent="0" shrinkToFit="false"/>
      <protection locked="true" hidden="false"/>
    </xf>
    <xf numFmtId="176" fontId="8" fillId="7" borderId="38" xfId="0" applyFont="true" applyBorder="true" applyAlignment="true" applyProtection="false">
      <alignment horizontal="right" vertical="center" textRotation="0" wrapText="true" indent="0" shrinkToFit="false"/>
      <protection locked="true" hidden="false"/>
    </xf>
    <xf numFmtId="176" fontId="8" fillId="7" borderId="40" xfId="0" applyFont="true" applyBorder="true" applyAlignment="true" applyProtection="false">
      <alignment horizontal="right" vertical="center" textRotation="0" wrapText="true" indent="0" shrinkToFit="false"/>
      <protection locked="true" hidden="false"/>
    </xf>
    <xf numFmtId="164" fontId="7" fillId="3" borderId="0" xfId="0" applyFont="true" applyBorder="false" applyAlignment="true" applyProtection="false">
      <alignment horizontal="left" vertical="center" textRotation="0" wrapText="true" indent="0" shrinkToFit="false"/>
      <protection locked="true" hidden="false"/>
    </xf>
    <xf numFmtId="164" fontId="7" fillId="0" borderId="13" xfId="344" applyFont="true" applyBorder="true" applyAlignment="true" applyProtection="false">
      <alignment horizontal="center" vertical="center" textRotation="0" wrapText="true" indent="0" shrinkToFit="false"/>
      <protection locked="true" hidden="false"/>
    </xf>
    <xf numFmtId="164" fontId="7" fillId="0" borderId="41" xfId="344" applyFont="true" applyBorder="true" applyAlignment="true" applyProtection="false">
      <alignment horizontal="left" vertical="center" textRotation="0" wrapText="true" indent="0" shrinkToFit="false"/>
      <protection locked="true" hidden="false"/>
    </xf>
    <xf numFmtId="172" fontId="7" fillId="0" borderId="42" xfId="0" applyFont="true" applyBorder="true" applyAlignment="true" applyProtection="false">
      <alignment horizontal="center" vertical="center" textRotation="0" wrapText="true" indent="0" shrinkToFit="false"/>
      <protection locked="true" hidden="false"/>
    </xf>
    <xf numFmtId="174" fontId="7" fillId="0" borderId="41" xfId="0" applyFont="true" applyBorder="true" applyAlignment="true" applyProtection="false">
      <alignment horizontal="center" vertical="center" textRotation="0" wrapText="true" indent="0" shrinkToFit="false"/>
      <protection locked="true" hidden="false"/>
    </xf>
    <xf numFmtId="169" fontId="7" fillId="0" borderId="42" xfId="360" applyFont="true" applyBorder="true" applyAlignment="true" applyProtection="true">
      <alignment horizontal="right" vertical="center" textRotation="0" wrapText="true" indent="0" shrinkToFit="false"/>
      <protection locked="true" hidden="false"/>
    </xf>
    <xf numFmtId="174" fontId="7" fillId="0" borderId="41" xfId="0" applyFont="true" applyBorder="true" applyAlignment="true" applyProtection="false">
      <alignment horizontal="right" vertical="center" textRotation="0" wrapText="true" indent="0" shrinkToFit="false"/>
      <protection locked="true" hidden="false"/>
    </xf>
    <xf numFmtId="176" fontId="7" fillId="0" borderId="41" xfId="0" applyFont="true" applyBorder="true" applyAlignment="true" applyProtection="false">
      <alignment horizontal="right" vertical="center" textRotation="0" wrapText="true" indent="0" shrinkToFit="false"/>
      <protection locked="true" hidden="false"/>
    </xf>
    <xf numFmtId="173" fontId="7" fillId="0" borderId="41" xfId="19" applyFont="true" applyBorder="true" applyAlignment="true" applyProtection="true">
      <alignment horizontal="right" vertical="center" textRotation="0" wrapText="true" indent="0" shrinkToFit="false"/>
      <protection locked="true" hidden="false"/>
    </xf>
    <xf numFmtId="174" fontId="7" fillId="3" borderId="41" xfId="397" applyFont="true" applyBorder="true" applyAlignment="true" applyProtection="true">
      <alignment horizontal="right" vertical="center" textRotation="0" wrapText="true" indent="0" shrinkToFit="false"/>
      <protection locked="true" hidden="false"/>
    </xf>
    <xf numFmtId="176" fontId="7" fillId="0" borderId="43" xfId="0" applyFont="true" applyBorder="true" applyAlignment="true" applyProtection="false">
      <alignment horizontal="right" vertical="center" textRotation="0" wrapText="true" indent="0" shrinkToFit="false"/>
      <protection locked="true" hidden="false"/>
    </xf>
    <xf numFmtId="164" fontId="8" fillId="2" borderId="44" xfId="344" applyFont="true" applyBorder="true" applyAlignment="true" applyProtection="false">
      <alignment horizontal="center" vertical="center" textRotation="0" wrapText="true" indent="0" shrinkToFit="false"/>
      <protection locked="true" hidden="false"/>
    </xf>
    <xf numFmtId="164" fontId="8" fillId="2" borderId="45" xfId="344" applyFont="true" applyBorder="true" applyAlignment="true" applyProtection="false">
      <alignment horizontal="left" vertical="center" textRotation="0" wrapText="true" indent="0" shrinkToFit="false"/>
      <protection locked="true" hidden="false"/>
    </xf>
    <xf numFmtId="164" fontId="20" fillId="2" borderId="45" xfId="0" applyFont="true" applyBorder="true" applyAlignment="true" applyProtection="false">
      <alignment horizontal="center" vertical="center" textRotation="0" wrapText="true" indent="0" shrinkToFit="false"/>
      <protection locked="true" hidden="false"/>
    </xf>
    <xf numFmtId="164" fontId="8" fillId="2" borderId="45" xfId="344" applyFont="true" applyBorder="true" applyAlignment="true" applyProtection="false">
      <alignment horizontal="center" vertical="center" textRotation="0" wrapText="true" indent="0" shrinkToFit="false"/>
      <protection locked="true" hidden="false"/>
    </xf>
    <xf numFmtId="169" fontId="7" fillId="2" borderId="45" xfId="360" applyFont="true" applyBorder="true" applyAlignment="true" applyProtection="true">
      <alignment horizontal="right" vertical="center" textRotation="0" wrapText="true" indent="0" shrinkToFit="false"/>
      <protection locked="true" hidden="false"/>
    </xf>
    <xf numFmtId="174" fontId="7" fillId="2" borderId="45" xfId="0" applyFont="true" applyBorder="true" applyAlignment="true" applyProtection="false">
      <alignment horizontal="right" vertical="center" textRotation="0" wrapText="true" indent="0" shrinkToFit="false"/>
      <protection locked="true" hidden="false"/>
    </xf>
    <xf numFmtId="176" fontId="21" fillId="2" borderId="46" xfId="0" applyFont="true" applyBorder="true" applyAlignment="true" applyProtection="false">
      <alignment horizontal="right" vertical="center" textRotation="0" wrapText="true" indent="0" shrinkToFit="false"/>
      <protection locked="true" hidden="false"/>
    </xf>
    <xf numFmtId="173" fontId="21" fillId="2" borderId="45" xfId="19" applyFont="true" applyBorder="true" applyAlignment="true" applyProtection="true">
      <alignment horizontal="right" vertical="center" textRotation="0" wrapText="true" indent="0" shrinkToFit="false"/>
      <protection locked="true" hidden="false"/>
    </xf>
    <xf numFmtId="176" fontId="21" fillId="2" borderId="45" xfId="0" applyFont="true" applyBorder="true" applyAlignment="true" applyProtection="false">
      <alignment horizontal="right" vertical="center" textRotation="0" wrapText="true" indent="0" shrinkToFit="false"/>
      <protection locked="true" hidden="false"/>
    </xf>
    <xf numFmtId="176" fontId="21" fillId="2" borderId="31" xfId="0" applyFont="true" applyBorder="true" applyAlignment="true" applyProtection="false">
      <alignment horizontal="right" vertical="center" textRotation="0" wrapText="true" indent="0" shrinkToFit="false"/>
      <protection locked="true" hidden="false"/>
    </xf>
    <xf numFmtId="164" fontId="20" fillId="0" borderId="0" xfId="0" applyFont="true" applyBorder="true" applyAlignment="true" applyProtection="false">
      <alignment horizontal="general" vertical="center" textRotation="0" wrapText="true" indent="0" shrinkToFit="false"/>
      <protection locked="true" hidden="false"/>
    </xf>
    <xf numFmtId="176" fontId="17" fillId="5" borderId="3" xfId="345" applyFont="true" applyBorder="true" applyAlignment="true" applyProtection="false">
      <alignment horizontal="right" vertical="center" textRotation="0" wrapText="true" indent="0" shrinkToFit="false"/>
      <protection locked="true" hidden="false"/>
    </xf>
    <xf numFmtId="164" fontId="7" fillId="0" borderId="47" xfId="273" applyFont="true" applyBorder="true" applyAlignment="true" applyProtection="false">
      <alignment horizontal="center" vertical="center" textRotation="0" wrapText="true" indent="0" shrinkToFit="false"/>
      <protection locked="true" hidden="false"/>
    </xf>
    <xf numFmtId="176" fontId="7" fillId="0" borderId="41" xfId="0" applyFont="true" applyBorder="true" applyAlignment="true" applyProtection="false">
      <alignment horizontal="general" vertical="center" textRotation="0" wrapText="true" indent="0" shrinkToFit="false"/>
      <protection locked="true" hidden="false"/>
    </xf>
    <xf numFmtId="176" fontId="21" fillId="8" borderId="31" xfId="0" applyFont="true" applyBorder="true" applyAlignment="true" applyProtection="false">
      <alignment horizontal="right" vertical="center" textRotation="0" wrapText="true" indent="0" shrinkToFit="false"/>
      <protection locked="true" hidden="false"/>
    </xf>
    <xf numFmtId="164" fontId="7" fillId="0" borderId="42" xfId="0" applyFont="true" applyBorder="true" applyAlignment="true" applyProtection="false">
      <alignment horizontal="center" vertical="center" textRotation="0" wrapText="true" indent="0" shrinkToFit="false"/>
      <protection locked="true" hidden="false"/>
    </xf>
    <xf numFmtId="172" fontId="7" fillId="0" borderId="47" xfId="0" applyFont="true" applyBorder="true" applyAlignment="true" applyProtection="false">
      <alignment horizontal="center" vertical="center" textRotation="0" wrapText="true" indent="0" shrinkToFit="false"/>
      <protection locked="true" hidden="false"/>
    </xf>
    <xf numFmtId="176" fontId="7" fillId="3" borderId="41" xfId="0" applyFont="true" applyBorder="true" applyAlignment="true" applyProtection="false">
      <alignment horizontal="general" vertical="center" textRotation="0" wrapText="true" indent="0" shrinkToFit="false"/>
      <protection locked="true" hidden="false"/>
    </xf>
    <xf numFmtId="164" fontId="7" fillId="0" borderId="47" xfId="0" applyFont="true" applyBorder="true" applyAlignment="true" applyProtection="false">
      <alignment horizontal="center" vertical="center" textRotation="0" wrapText="true" indent="0" shrinkToFit="false"/>
      <protection locked="true" hidden="false"/>
    </xf>
    <xf numFmtId="169" fontId="7" fillId="0" borderId="41" xfId="360" applyFont="true" applyBorder="true" applyAlignment="true" applyProtection="true">
      <alignment horizontal="right" vertical="center" textRotation="0" wrapText="true" indent="0" shrinkToFit="false"/>
      <protection locked="true" hidden="false"/>
    </xf>
    <xf numFmtId="169" fontId="7" fillId="3" borderId="0" xfId="0" applyFont="true" applyBorder="false" applyAlignment="true" applyProtection="false">
      <alignment horizontal="left" vertical="center" textRotation="0" wrapText="true" indent="0" shrinkToFit="false"/>
      <protection locked="true" hidden="false"/>
    </xf>
    <xf numFmtId="174" fontId="7" fillId="0" borderId="42" xfId="360" applyFont="true" applyBorder="true" applyAlignment="true" applyProtection="true">
      <alignment horizontal="right" vertical="center" textRotation="0" wrapText="true" indent="0" shrinkToFit="false"/>
      <protection locked="true" hidden="false"/>
    </xf>
    <xf numFmtId="164" fontId="8" fillId="0" borderId="38" xfId="0" applyFont="true" applyBorder="true" applyAlignment="true" applyProtection="false">
      <alignment horizontal="general" vertical="center" textRotation="0" wrapText="true" indent="0" shrinkToFit="false"/>
      <protection locked="true" hidden="false"/>
    </xf>
    <xf numFmtId="164" fontId="22" fillId="0" borderId="38" xfId="0" applyFont="true" applyBorder="true" applyAlignment="true" applyProtection="false">
      <alignment horizontal="center" vertical="center" textRotation="0" wrapText="false" indent="0" shrinkToFit="false"/>
      <protection locked="true" hidden="false"/>
    </xf>
    <xf numFmtId="164" fontId="23" fillId="0" borderId="38" xfId="0" applyFont="true" applyBorder="true" applyAlignment="true" applyProtection="false">
      <alignment horizontal="general" vertical="center" textRotation="0" wrapText="false" indent="0" shrinkToFit="false"/>
      <protection locked="true" hidden="false"/>
    </xf>
    <xf numFmtId="164" fontId="24" fillId="0" borderId="38" xfId="0" applyFont="true" applyBorder="true" applyAlignment="true" applyProtection="false">
      <alignment horizontal="center" vertical="center" textRotation="0" wrapText="false" indent="0" shrinkToFit="false"/>
      <protection locked="true" hidden="false"/>
    </xf>
    <xf numFmtId="164" fontId="23" fillId="0" borderId="38" xfId="0" applyFont="true" applyBorder="true" applyAlignment="true" applyProtection="false">
      <alignment horizontal="center" vertical="center" textRotation="0" wrapText="false" indent="0" shrinkToFit="false"/>
      <protection locked="true" hidden="false"/>
    </xf>
    <xf numFmtId="164" fontId="25" fillId="0" borderId="0" xfId="0" applyFont="true" applyBorder="true" applyAlignment="true" applyProtection="false">
      <alignment horizontal="right" vertical="center" textRotation="0" wrapText="false" indent="0" shrinkToFit="false"/>
      <protection locked="true" hidden="false"/>
    </xf>
    <xf numFmtId="164" fontId="25" fillId="0" borderId="0" xfId="0" applyFont="true" applyBorder="true" applyAlignment="true" applyProtection="false">
      <alignment horizontal="general" vertical="center" textRotation="0" wrapText="false" indent="0" shrinkToFit="false"/>
      <protection locked="true" hidden="false"/>
    </xf>
    <xf numFmtId="164" fontId="25" fillId="0" borderId="0" xfId="0" applyFont="true" applyBorder="true" applyAlignment="true" applyProtection="false">
      <alignment horizontal="center" vertical="center" textRotation="0" wrapText="false" indent="0" shrinkToFit="false"/>
      <protection locked="true" hidden="false"/>
    </xf>
    <xf numFmtId="169" fontId="7" fillId="0" borderId="0" xfId="0" applyFont="true" applyBorder="false" applyAlignment="true" applyProtection="false">
      <alignment horizontal="center" vertical="center" textRotation="0" wrapText="true" indent="0" shrinkToFit="false"/>
      <protection locked="true" hidden="false"/>
    </xf>
    <xf numFmtId="164" fontId="0" fillId="0" borderId="0" xfId="0" applyFont="false" applyBorder="true" applyAlignment="true" applyProtection="false">
      <alignment horizontal="center" vertical="center" textRotation="0" wrapText="false" indent="0" shrinkToFit="false"/>
      <protection locked="true" hidden="false"/>
    </xf>
    <xf numFmtId="164" fontId="0" fillId="0" borderId="0" xfId="0" applyFont="false" applyBorder="true" applyAlignment="true" applyProtection="false">
      <alignment horizontal="general" vertical="center" textRotation="0" wrapText="false" indent="0" shrinkToFit="false"/>
      <protection locked="true" hidden="false"/>
    </xf>
    <xf numFmtId="174" fontId="0" fillId="0" borderId="0" xfId="0" applyFont="false" applyBorder="true" applyAlignment="true" applyProtection="false">
      <alignment horizontal="general" vertical="center" textRotation="0" wrapText="false" indent="0" shrinkToFit="false"/>
      <protection locked="true" hidden="false"/>
    </xf>
    <xf numFmtId="164" fontId="26" fillId="0" borderId="48" xfId="0" applyFont="true" applyBorder="true" applyAlignment="true" applyProtection="false">
      <alignment horizontal="center" vertical="center" textRotation="0" wrapText="false" indent="0" shrinkToFit="false"/>
      <protection locked="true" hidden="false"/>
    </xf>
    <xf numFmtId="164" fontId="27" fillId="0" borderId="0" xfId="0" applyFont="true" applyBorder="true" applyAlignment="false" applyProtection="false">
      <alignment horizontal="general" vertical="bottom" textRotation="0" wrapText="false" indent="0" shrinkToFit="false"/>
      <protection locked="true" hidden="false"/>
    </xf>
    <xf numFmtId="177" fontId="28" fillId="0" borderId="49" xfId="0" applyFont="true" applyBorder="true" applyAlignment="true" applyProtection="false">
      <alignment horizontal="center" vertical="center" textRotation="0" wrapText="false" indent="0" shrinkToFit="false"/>
      <protection locked="true" hidden="false"/>
    </xf>
    <xf numFmtId="172" fontId="29" fillId="0" borderId="50" xfId="0" applyFont="true" applyBorder="true" applyAlignment="true" applyProtection="false">
      <alignment horizontal="general" vertical="center" textRotation="0" wrapText="false" indent="0" shrinkToFit="false"/>
      <protection locked="true" hidden="false"/>
    </xf>
    <xf numFmtId="164" fontId="29" fillId="0" borderId="50" xfId="0" applyFont="true" applyBorder="true" applyAlignment="true" applyProtection="false">
      <alignment horizontal="center" vertical="center" textRotation="0" wrapText="false" indent="0" shrinkToFit="false"/>
      <protection locked="true" hidden="false"/>
    </xf>
    <xf numFmtId="164" fontId="29" fillId="0" borderId="51" xfId="0" applyFont="true" applyBorder="true" applyAlignment="true" applyProtection="false">
      <alignment horizontal="general" vertical="center" textRotation="0" wrapText="false" indent="0" shrinkToFit="false"/>
      <protection locked="true" hidden="false"/>
    </xf>
    <xf numFmtId="164" fontId="27" fillId="0" borderId="52" xfId="0" applyFont="true" applyBorder="true" applyAlignment="true" applyProtection="false">
      <alignment horizontal="right" vertical="center" textRotation="0" wrapText="false" indent="0" shrinkToFit="false"/>
      <protection locked="true" hidden="false"/>
    </xf>
    <xf numFmtId="173" fontId="30" fillId="0" borderId="51" xfId="0" applyFont="true" applyBorder="true" applyAlignment="true" applyProtection="false">
      <alignment horizontal="left" vertical="center" textRotation="0" wrapText="false" indent="0" shrinkToFit="false"/>
      <protection locked="true" hidden="false"/>
    </xf>
    <xf numFmtId="164" fontId="9" fillId="0" borderId="49" xfId="0" applyFont="true" applyBorder="true" applyAlignment="true" applyProtection="false">
      <alignment horizontal="center" vertical="center" textRotation="0" wrapText="false" indent="0" shrinkToFit="false"/>
      <protection locked="true" hidden="false"/>
    </xf>
    <xf numFmtId="175" fontId="9" fillId="0" borderId="53" xfId="0" applyFont="true" applyBorder="true" applyAlignment="true" applyProtection="false">
      <alignment horizontal="left" vertical="center" textRotation="0" wrapText="false" indent="0" shrinkToFit="false"/>
      <protection locked="true" hidden="false"/>
    </xf>
    <xf numFmtId="164" fontId="29" fillId="0" borderId="0" xfId="0" applyFont="true" applyBorder="false" applyAlignment="true" applyProtection="false">
      <alignment horizontal="general" vertical="center" textRotation="0" wrapText="false" indent="0" shrinkToFit="false"/>
      <protection locked="true" hidden="false"/>
    </xf>
    <xf numFmtId="172" fontId="29" fillId="0" borderId="54" xfId="0" applyFont="true" applyBorder="true" applyAlignment="true" applyProtection="false">
      <alignment horizontal="general" vertical="center" textRotation="0" wrapText="false" indent="0" shrinkToFit="false"/>
      <protection locked="true" hidden="false"/>
    </xf>
    <xf numFmtId="164" fontId="29" fillId="0" borderId="54" xfId="0" applyFont="true" applyBorder="true" applyAlignment="true" applyProtection="false">
      <alignment horizontal="center" vertical="center" textRotation="0" wrapText="false" indent="0" shrinkToFit="false"/>
      <protection locked="true" hidden="false"/>
    </xf>
    <xf numFmtId="164" fontId="29" fillId="0" borderId="55" xfId="0" applyFont="true" applyBorder="true" applyAlignment="true" applyProtection="false">
      <alignment horizontal="general" vertical="center" textRotation="0" wrapText="false" indent="0" shrinkToFit="false"/>
      <protection locked="true" hidden="false"/>
    </xf>
    <xf numFmtId="164" fontId="27" fillId="0" borderId="56" xfId="0" applyFont="true" applyBorder="true" applyAlignment="true" applyProtection="false">
      <alignment horizontal="right" vertical="center" textRotation="0" wrapText="false" indent="0" shrinkToFit="false"/>
      <protection locked="true" hidden="false"/>
    </xf>
    <xf numFmtId="173" fontId="30" fillId="0" borderId="55" xfId="0" applyFont="true" applyBorder="true" applyAlignment="true" applyProtection="false">
      <alignment horizontal="left" vertical="center" textRotation="0" wrapText="false" indent="0" shrinkToFit="false"/>
      <protection locked="true" hidden="false"/>
    </xf>
    <xf numFmtId="164" fontId="29" fillId="0" borderId="20" xfId="0" applyFont="true" applyBorder="true" applyAlignment="true" applyProtection="false">
      <alignment horizontal="general" vertical="center" textRotation="0" wrapText="false" indent="0" shrinkToFit="false"/>
      <protection locked="true" hidden="false"/>
    </xf>
    <xf numFmtId="164" fontId="31" fillId="0" borderId="48" xfId="0" applyFont="true" applyBorder="true" applyAlignment="true" applyProtection="false">
      <alignment horizontal="center" vertical="center" textRotation="0" wrapText="false" indent="0" shrinkToFit="false"/>
      <protection locked="true" hidden="false"/>
    </xf>
    <xf numFmtId="164" fontId="31" fillId="0" borderId="2" xfId="0" applyFont="true" applyBorder="true" applyAlignment="true" applyProtection="false">
      <alignment horizontal="general" vertical="center" textRotation="0" wrapText="false" indent="0" shrinkToFit="false"/>
      <protection locked="true" hidden="false"/>
    </xf>
    <xf numFmtId="164" fontId="31" fillId="0" borderId="3" xfId="0" applyFont="true" applyBorder="true" applyAlignment="true" applyProtection="false">
      <alignment horizontal="general" vertical="center" textRotation="0" wrapText="false" indent="0" shrinkToFit="false"/>
      <protection locked="true" hidden="false"/>
    </xf>
    <xf numFmtId="164" fontId="32" fillId="8" borderId="48" xfId="0" applyFont="true" applyBorder="true" applyAlignment="true" applyProtection="false">
      <alignment horizontal="center" vertical="center" textRotation="0" wrapText="false" indent="0" shrinkToFit="false"/>
      <protection locked="true" hidden="false"/>
    </xf>
    <xf numFmtId="174" fontId="32" fillId="8" borderId="48" xfId="0" applyFont="true" applyBorder="true" applyAlignment="true" applyProtection="false">
      <alignment horizontal="center" vertical="center" textRotation="0" wrapText="true" indent="0" shrinkToFit="false"/>
      <protection locked="true" hidden="false"/>
    </xf>
    <xf numFmtId="164" fontId="32" fillId="0" borderId="2" xfId="0" applyFont="true" applyBorder="true" applyAlignment="true" applyProtection="false">
      <alignment horizontal="center" vertical="center" textRotation="0" wrapText="false" indent="0" shrinkToFit="false"/>
      <protection locked="true" hidden="false"/>
    </xf>
    <xf numFmtId="164" fontId="32" fillId="0" borderId="1" xfId="0" applyFont="true" applyBorder="true" applyAlignment="true" applyProtection="false">
      <alignment horizontal="center" vertical="center" textRotation="0" wrapText="false" indent="0" shrinkToFit="false"/>
      <protection locked="true" hidden="false"/>
    </xf>
    <xf numFmtId="164" fontId="32" fillId="0" borderId="7" xfId="0" applyFont="true" applyBorder="true" applyAlignment="true" applyProtection="false">
      <alignment horizontal="center" vertical="center" textRotation="0" wrapText="false" indent="0" shrinkToFit="false"/>
      <protection locked="true" hidden="false"/>
    </xf>
    <xf numFmtId="177" fontId="33" fillId="6" borderId="48" xfId="345" applyFont="true" applyBorder="true" applyAlignment="true" applyProtection="false">
      <alignment horizontal="left" vertical="center" textRotation="0" wrapText="false" indent="0" shrinkToFit="false"/>
      <protection locked="true" hidden="false"/>
    </xf>
    <xf numFmtId="172" fontId="33" fillId="6" borderId="48" xfId="345" applyFont="true" applyBorder="true" applyAlignment="true" applyProtection="false">
      <alignment horizontal="left" vertical="center" textRotation="0" wrapText="false" indent="0" shrinkToFit="false"/>
      <protection locked="true" hidden="false"/>
    </xf>
    <xf numFmtId="164" fontId="33" fillId="6" borderId="48" xfId="345" applyFont="true" applyBorder="true" applyAlignment="true" applyProtection="false">
      <alignment horizontal="center" vertical="center" textRotation="0" wrapText="false" indent="0" shrinkToFit="false"/>
      <protection locked="true" hidden="false"/>
    </xf>
    <xf numFmtId="164" fontId="33" fillId="6" borderId="48" xfId="345" applyFont="true" applyBorder="true" applyAlignment="true" applyProtection="false">
      <alignment horizontal="left" vertical="center" textRotation="0" wrapText="false" indent="0" shrinkToFit="false"/>
      <protection locked="true" hidden="false"/>
    </xf>
    <xf numFmtId="164" fontId="4" fillId="6" borderId="48" xfId="345" applyFont="true" applyBorder="true" applyAlignment="true" applyProtection="false">
      <alignment horizontal="right" vertical="center" textRotation="0" wrapText="false" indent="0" shrinkToFit="false"/>
      <protection locked="true" hidden="false"/>
    </xf>
    <xf numFmtId="164" fontId="4" fillId="6" borderId="0" xfId="345" applyFont="true" applyBorder="true" applyAlignment="true" applyProtection="false">
      <alignment horizontal="right" vertical="center" textRotation="0" wrapText="false" indent="0" shrinkToFit="false"/>
      <protection locked="true" hidden="false"/>
    </xf>
    <xf numFmtId="164" fontId="34" fillId="0" borderId="0" xfId="0" applyFont="true" applyBorder="true" applyAlignment="true" applyProtection="false">
      <alignment horizontal="left" vertical="center" textRotation="0" wrapText="false" indent="0" shrinkToFit="false"/>
      <protection locked="true" hidden="false"/>
    </xf>
    <xf numFmtId="177" fontId="0" fillId="0" borderId="48" xfId="0" applyFont="false" applyBorder="true" applyAlignment="true" applyProtection="false">
      <alignment horizontal="left" vertical="center" textRotation="0" wrapText="false" indent="0" shrinkToFit="false"/>
      <protection locked="true" hidden="false"/>
    </xf>
    <xf numFmtId="174" fontId="0" fillId="0" borderId="48" xfId="0" applyFont="false" applyBorder="true" applyAlignment="true" applyProtection="false">
      <alignment horizontal="center" vertical="center" textRotation="0" wrapText="false" indent="0" shrinkToFit="false"/>
      <protection locked="true" hidden="false"/>
    </xf>
    <xf numFmtId="174" fontId="35" fillId="0" borderId="48" xfId="0" applyFont="true" applyBorder="true" applyAlignment="true" applyProtection="false">
      <alignment horizontal="center" vertical="center" textRotation="0" wrapText="false" indent="0" shrinkToFit="false"/>
      <protection locked="true" hidden="false"/>
    </xf>
    <xf numFmtId="174" fontId="36" fillId="0" borderId="48" xfId="0" applyFont="true" applyBorder="true" applyAlignment="true" applyProtection="false">
      <alignment horizontal="center" vertical="center" textRotation="0" wrapText="false" indent="0" shrinkToFit="false"/>
      <protection locked="true" hidden="false"/>
    </xf>
    <xf numFmtId="169" fontId="0" fillId="9" borderId="48" xfId="397" applyFont="true" applyBorder="true" applyAlignment="true" applyProtection="true">
      <alignment horizontal="center" vertical="center" textRotation="0" wrapText="false" indent="0" shrinkToFit="false"/>
      <protection locked="true" hidden="false"/>
    </xf>
    <xf numFmtId="169" fontId="0" fillId="10" borderId="57" xfId="397" applyFont="true" applyBorder="true" applyAlignment="true" applyProtection="true">
      <alignment horizontal="center" vertical="center" textRotation="0" wrapText="false" indent="0" shrinkToFit="false"/>
      <protection locked="true" hidden="false"/>
    </xf>
    <xf numFmtId="169" fontId="0" fillId="10" borderId="58" xfId="397" applyFont="true" applyBorder="true" applyAlignment="true" applyProtection="true">
      <alignment horizontal="center" vertical="center" textRotation="0" wrapText="false" indent="0" shrinkToFit="false"/>
      <protection locked="true" hidden="false"/>
    </xf>
    <xf numFmtId="169" fontId="37" fillId="0" borderId="48" xfId="397" applyFont="true" applyBorder="true" applyAlignment="true" applyProtection="true">
      <alignment horizontal="center" vertical="center" textRotation="0" wrapText="false" indent="0" shrinkToFit="false"/>
      <protection locked="true" hidden="false"/>
    </xf>
    <xf numFmtId="169" fontId="37" fillId="10" borderId="46" xfId="397" applyFont="true" applyBorder="true" applyAlignment="true" applyProtection="true">
      <alignment horizontal="center" vertical="center" textRotation="0" wrapText="false" indent="0" shrinkToFit="false"/>
      <protection locked="true" hidden="false"/>
    </xf>
    <xf numFmtId="169" fontId="37" fillId="10" borderId="59" xfId="397" applyFont="true" applyBorder="true" applyAlignment="true" applyProtection="true">
      <alignment horizontal="center" vertical="center" textRotation="0" wrapText="false" indent="0" shrinkToFit="false"/>
      <protection locked="true" hidden="false"/>
    </xf>
    <xf numFmtId="169" fontId="38" fillId="0" borderId="48" xfId="397" applyFont="true" applyBorder="true" applyAlignment="true" applyProtection="true">
      <alignment horizontal="center" vertical="center" textRotation="0" wrapText="false" indent="0" shrinkToFit="false"/>
      <protection locked="true" hidden="false"/>
    </xf>
    <xf numFmtId="169" fontId="38" fillId="10" borderId="39" xfId="397" applyFont="true" applyBorder="true" applyAlignment="true" applyProtection="true">
      <alignment horizontal="center" vertical="center" textRotation="0" wrapText="false" indent="0" shrinkToFit="false"/>
      <protection locked="true" hidden="false"/>
    </xf>
    <xf numFmtId="169" fontId="38" fillId="10" borderId="60" xfId="397" applyFont="true" applyBorder="true" applyAlignment="true" applyProtection="true">
      <alignment horizontal="center" vertical="center" textRotation="0" wrapText="false" indent="0" shrinkToFit="false"/>
      <protection locked="true" hidden="false"/>
    </xf>
    <xf numFmtId="169" fontId="0" fillId="0" borderId="48" xfId="397" applyFont="true" applyBorder="true" applyAlignment="true" applyProtection="true">
      <alignment horizontal="center" vertical="center" textRotation="0" wrapText="false" indent="0" shrinkToFit="false"/>
      <protection locked="true" hidden="false"/>
    </xf>
    <xf numFmtId="169" fontId="0" fillId="10" borderId="61" xfId="397" applyFont="true" applyBorder="true" applyAlignment="true" applyProtection="true">
      <alignment horizontal="center" vertical="center" textRotation="0" wrapText="false" indent="0" shrinkToFit="false"/>
      <protection locked="true" hidden="false"/>
    </xf>
    <xf numFmtId="169" fontId="39" fillId="10" borderId="46" xfId="397" applyFont="true" applyBorder="true" applyAlignment="true" applyProtection="true">
      <alignment horizontal="center" vertical="center" textRotation="0" wrapText="false" indent="0" shrinkToFit="false"/>
      <protection locked="true" hidden="false"/>
    </xf>
    <xf numFmtId="169" fontId="39" fillId="10" borderId="59" xfId="397" applyFont="true" applyBorder="true" applyAlignment="true" applyProtection="true">
      <alignment horizontal="center" vertical="center" textRotation="0" wrapText="false" indent="0" shrinkToFit="false"/>
      <protection locked="true" hidden="false"/>
    </xf>
    <xf numFmtId="169" fontId="39" fillId="10" borderId="62" xfId="397" applyFont="true" applyBorder="true" applyAlignment="true" applyProtection="true">
      <alignment horizontal="center" vertical="center" textRotation="0" wrapText="false" indent="0" shrinkToFit="false"/>
      <protection locked="true" hidden="false"/>
    </xf>
    <xf numFmtId="169" fontId="39" fillId="10" borderId="63" xfId="397" applyFont="true" applyBorder="true" applyAlignment="true" applyProtection="true">
      <alignment horizontal="center" vertical="center" textRotation="0" wrapText="false" indent="0" shrinkToFit="false"/>
      <protection locked="true" hidden="false"/>
    </xf>
    <xf numFmtId="169" fontId="39" fillId="10" borderId="64" xfId="397" applyFont="true" applyBorder="true" applyAlignment="true" applyProtection="true">
      <alignment horizontal="center" vertical="center" textRotation="0" wrapText="false" indent="0" shrinkToFit="false"/>
      <protection locked="true" hidden="false"/>
    </xf>
    <xf numFmtId="169" fontId="39" fillId="10" borderId="65" xfId="397" applyFont="true" applyBorder="true" applyAlignment="true" applyProtection="true">
      <alignment horizontal="center" vertical="center" textRotation="0" wrapText="false" indent="0" shrinkToFit="false"/>
      <protection locked="true" hidden="false"/>
    </xf>
    <xf numFmtId="169" fontId="0" fillId="10" borderId="66" xfId="397" applyFont="true" applyBorder="true" applyAlignment="true" applyProtection="true">
      <alignment horizontal="center" vertical="center" textRotation="0" wrapText="false" indent="0" shrinkToFit="false"/>
      <protection locked="true" hidden="false"/>
    </xf>
    <xf numFmtId="169" fontId="0" fillId="10" borderId="67" xfId="397" applyFont="true" applyBorder="true" applyAlignment="true" applyProtection="true">
      <alignment horizontal="center" vertical="center" textRotation="0" wrapText="false" indent="0" shrinkToFit="false"/>
      <protection locked="true" hidden="false"/>
    </xf>
    <xf numFmtId="169" fontId="0" fillId="10" borderId="68" xfId="397" applyFont="true" applyBorder="true" applyAlignment="true" applyProtection="true">
      <alignment horizontal="center" vertical="center" textRotation="0" wrapText="false" indent="0" shrinkToFit="false"/>
      <protection locked="true" hidden="false"/>
    </xf>
    <xf numFmtId="169" fontId="37" fillId="9" borderId="48" xfId="397" applyFont="true" applyBorder="true" applyAlignment="true" applyProtection="true">
      <alignment horizontal="center" vertical="center" textRotation="0" wrapText="false" indent="0" shrinkToFit="false"/>
      <protection locked="true" hidden="false"/>
    </xf>
    <xf numFmtId="169" fontId="38" fillId="9" borderId="48" xfId="397" applyFont="true" applyBorder="true" applyAlignment="true" applyProtection="true">
      <alignment horizontal="center" vertical="center" textRotation="0" wrapText="false" indent="0" shrinkToFit="false"/>
      <protection locked="true" hidden="false"/>
    </xf>
    <xf numFmtId="169" fontId="38" fillId="10" borderId="63" xfId="397" applyFont="true" applyBorder="true" applyAlignment="true" applyProtection="true">
      <alignment horizontal="center" vertical="center" textRotation="0" wrapText="false" indent="0" shrinkToFit="false"/>
      <protection locked="true" hidden="false"/>
    </xf>
    <xf numFmtId="169" fontId="38" fillId="10" borderId="64" xfId="397" applyFont="true" applyBorder="true" applyAlignment="true" applyProtection="true">
      <alignment horizontal="center" vertical="center" textRotation="0" wrapText="false" indent="0" shrinkToFit="false"/>
      <protection locked="true" hidden="false"/>
    </xf>
    <xf numFmtId="169" fontId="37" fillId="10" borderId="62" xfId="397" applyFont="true" applyBorder="true" applyAlignment="true" applyProtection="true">
      <alignment horizontal="center" vertical="center" textRotation="0" wrapText="false" indent="0" shrinkToFit="false"/>
      <protection locked="true" hidden="false"/>
    </xf>
    <xf numFmtId="169" fontId="38" fillId="10" borderId="65" xfId="397" applyFont="true" applyBorder="true" applyAlignment="true" applyProtection="true">
      <alignment horizontal="center" vertical="center" textRotation="0" wrapText="false" indent="0" shrinkToFit="false"/>
      <protection locked="true" hidden="false"/>
    </xf>
    <xf numFmtId="164" fontId="0" fillId="0" borderId="48" xfId="0" applyFont="false" applyBorder="true" applyAlignment="true" applyProtection="false">
      <alignment horizontal="left" vertical="center" textRotation="0" wrapText="false" indent="0" shrinkToFit="false"/>
      <protection locked="true" hidden="false"/>
    </xf>
    <xf numFmtId="177" fontId="0" fillId="0" borderId="48" xfId="0" applyFont="false" applyBorder="true" applyAlignment="true" applyProtection="false">
      <alignment horizontal="left" vertical="center" textRotation="0" wrapText="true" indent="0" shrinkToFit="false"/>
      <protection locked="true" hidden="false"/>
    </xf>
    <xf numFmtId="164" fontId="0" fillId="0" borderId="52" xfId="0" applyFont="false" applyBorder="true" applyAlignment="true" applyProtection="false">
      <alignment horizontal="center" vertical="center" textRotation="0" wrapText="false" indent="0" shrinkToFit="false"/>
      <protection locked="true" hidden="false"/>
    </xf>
    <xf numFmtId="164" fontId="0" fillId="0" borderId="50" xfId="0" applyFont="false" applyBorder="true" applyAlignment="true" applyProtection="false">
      <alignment horizontal="general" vertical="center" textRotation="0" wrapText="false" indent="0" shrinkToFit="false"/>
      <protection locked="true" hidden="false"/>
    </xf>
    <xf numFmtId="174" fontId="0" fillId="0" borderId="51" xfId="0" applyFont="false" applyBorder="true" applyAlignment="true" applyProtection="false">
      <alignment horizontal="general" vertical="center" textRotation="0" wrapText="false" indent="0" shrinkToFit="false"/>
      <protection locked="true" hidden="false"/>
    </xf>
    <xf numFmtId="164" fontId="0" fillId="0" borderId="48" xfId="0" applyFont="false" applyBorder="true" applyAlignment="true" applyProtection="false">
      <alignment horizontal="general" vertical="center" textRotation="0" wrapText="false" indent="0" shrinkToFit="false"/>
      <protection locked="true" hidden="false"/>
    </xf>
    <xf numFmtId="174" fontId="32" fillId="0" borderId="48" xfId="0" applyFont="true" applyBorder="true" applyAlignment="true" applyProtection="false">
      <alignment horizontal="general" vertical="center" textRotation="0" wrapText="false" indent="0" shrinkToFit="false"/>
      <protection locked="true" hidden="false"/>
    </xf>
    <xf numFmtId="171" fontId="0" fillId="0" borderId="48" xfId="0" applyFont="false" applyBorder="true" applyAlignment="true" applyProtection="false">
      <alignment horizontal="center" vertical="center" textRotation="0" wrapText="false" indent="0" shrinkToFit="false"/>
      <protection locked="true" hidden="false"/>
    </xf>
    <xf numFmtId="171" fontId="0" fillId="10" borderId="66" xfId="0" applyFont="false" applyBorder="true" applyAlignment="true" applyProtection="false">
      <alignment horizontal="center" vertical="center" textRotation="0" wrapText="false" indent="0" shrinkToFit="false"/>
      <protection locked="true" hidden="false"/>
    </xf>
    <xf numFmtId="171" fontId="0" fillId="10" borderId="67" xfId="0" applyFont="false" applyBorder="true" applyAlignment="true" applyProtection="false">
      <alignment horizontal="center" vertical="center" textRotation="0" wrapText="false" indent="0" shrinkToFit="false"/>
      <protection locked="true" hidden="false"/>
    </xf>
    <xf numFmtId="171" fontId="0" fillId="10" borderId="68" xfId="0" applyFont="false" applyBorder="true" applyAlignment="true" applyProtection="false">
      <alignment horizontal="center" vertical="center" textRotation="0" wrapText="false" indent="0" shrinkToFit="false"/>
      <protection locked="true" hidden="false"/>
    </xf>
    <xf numFmtId="164" fontId="0" fillId="0" borderId="69" xfId="0" applyFont="false" applyBorder="true" applyAlignment="true" applyProtection="false">
      <alignment horizontal="center" vertical="center" textRotation="0" wrapText="false" indent="0" shrinkToFit="false"/>
      <protection locked="true" hidden="false"/>
    </xf>
    <xf numFmtId="174" fontId="0" fillId="0" borderId="70" xfId="0" applyFont="false" applyBorder="true" applyAlignment="true" applyProtection="false">
      <alignment horizontal="general" vertical="center" textRotation="0" wrapText="false" indent="0" shrinkToFit="false"/>
      <protection locked="true" hidden="false"/>
    </xf>
    <xf numFmtId="171" fontId="32" fillId="0" borderId="48" xfId="0" applyFont="true" applyBorder="true" applyAlignment="true" applyProtection="false">
      <alignment horizontal="center" vertical="center" textRotation="0" wrapText="false" indent="0" shrinkToFit="false"/>
      <protection locked="true" hidden="false"/>
    </xf>
    <xf numFmtId="171" fontId="32" fillId="10" borderId="46" xfId="0" applyFont="true" applyBorder="true" applyAlignment="true" applyProtection="false">
      <alignment horizontal="center" vertical="center" textRotation="0" wrapText="false" indent="0" shrinkToFit="false"/>
      <protection locked="true" hidden="false"/>
    </xf>
    <xf numFmtId="171" fontId="32" fillId="10" borderId="59" xfId="0" applyFont="true" applyBorder="true" applyAlignment="true" applyProtection="false">
      <alignment horizontal="center" vertical="center" textRotation="0" wrapText="false" indent="0" shrinkToFit="false"/>
      <protection locked="true" hidden="false"/>
    </xf>
    <xf numFmtId="171" fontId="32" fillId="10" borderId="62" xfId="0" applyFont="true" applyBorder="true" applyAlignment="true" applyProtection="false">
      <alignment horizontal="center" vertical="center" textRotation="0" wrapText="false" indent="0" shrinkToFit="false"/>
      <protection locked="true" hidden="false"/>
    </xf>
    <xf numFmtId="164" fontId="0" fillId="0" borderId="56" xfId="0" applyFont="false" applyBorder="true" applyAlignment="true" applyProtection="false">
      <alignment horizontal="center" vertical="center" textRotation="0" wrapText="false" indent="0" shrinkToFit="false"/>
      <protection locked="true" hidden="false"/>
    </xf>
    <xf numFmtId="164" fontId="0" fillId="0" borderId="54" xfId="0" applyFont="false" applyBorder="true" applyAlignment="true" applyProtection="false">
      <alignment horizontal="general" vertical="center" textRotation="0" wrapText="false" indent="0" shrinkToFit="false"/>
      <protection locked="true" hidden="false"/>
    </xf>
    <xf numFmtId="174" fontId="0" fillId="0" borderId="55" xfId="0" applyFont="false" applyBorder="true" applyAlignment="true" applyProtection="false">
      <alignment horizontal="general" vertical="center" textRotation="0" wrapText="false" indent="0" shrinkToFit="false"/>
      <protection locked="true" hidden="false"/>
    </xf>
    <xf numFmtId="174" fontId="0" fillId="0" borderId="48" xfId="0" applyFont="false" applyBorder="true" applyAlignment="true" applyProtection="false">
      <alignment horizontal="general" vertical="center" textRotation="0" wrapText="false" indent="0" shrinkToFit="false"/>
      <protection locked="true" hidden="false"/>
    </xf>
    <xf numFmtId="171" fontId="0" fillId="10" borderId="46" xfId="0" applyFont="false" applyBorder="true" applyAlignment="true" applyProtection="false">
      <alignment horizontal="center" vertical="center" textRotation="0" wrapText="false" indent="0" shrinkToFit="false"/>
      <protection locked="true" hidden="false"/>
    </xf>
    <xf numFmtId="171" fontId="0" fillId="10" borderId="59" xfId="0" applyFont="false" applyBorder="true" applyAlignment="true" applyProtection="false">
      <alignment horizontal="center" vertical="center" textRotation="0" wrapText="false" indent="0" shrinkToFit="false"/>
      <protection locked="true" hidden="false"/>
    </xf>
    <xf numFmtId="171" fontId="0" fillId="10" borderId="62" xfId="0" applyFont="false" applyBorder="true" applyAlignment="true" applyProtection="false">
      <alignment horizontal="center" vertical="center" textRotation="0" wrapText="false" indent="0" shrinkToFit="false"/>
      <protection locked="true" hidden="false"/>
    </xf>
    <xf numFmtId="171" fontId="0" fillId="0" borderId="38" xfId="0" applyFont="false" applyBorder="true" applyAlignment="true" applyProtection="false">
      <alignment horizontal="center" vertical="center" textRotation="0" wrapText="false" indent="0" shrinkToFit="false"/>
      <protection locked="true" hidden="false"/>
    </xf>
    <xf numFmtId="171" fontId="0" fillId="0" borderId="0" xfId="0" applyFont="false" applyBorder="true" applyAlignment="true" applyProtection="false">
      <alignment horizontal="center" vertical="center" textRotation="0" wrapText="false" indent="0" shrinkToFit="false"/>
      <protection locked="true" hidden="false"/>
    </xf>
    <xf numFmtId="171" fontId="0" fillId="10" borderId="0" xfId="0" applyFont="false" applyBorder="true" applyAlignment="true" applyProtection="false">
      <alignment horizontal="center" vertical="center" textRotation="0" wrapText="false" indent="0" shrinkToFit="false"/>
      <protection locked="true" hidden="false"/>
    </xf>
    <xf numFmtId="164" fontId="7" fillId="0" borderId="0" xfId="0" applyFont="true" applyBorder="false" applyAlignment="true" applyProtection="false">
      <alignment horizontal="left" vertical="center" textRotation="0" wrapText="true" indent="0" shrinkToFit="false"/>
      <protection locked="true" hidden="false"/>
    </xf>
    <xf numFmtId="164" fontId="22" fillId="0" borderId="38" xfId="0" applyFont="true" applyBorder="true" applyAlignment="true" applyProtection="false">
      <alignment horizontal="center" vertical="bottom" textRotation="0" wrapText="false" indent="0" shrinkToFit="false"/>
      <protection locked="true" hidden="false"/>
    </xf>
    <xf numFmtId="164" fontId="23" fillId="0" borderId="38" xfId="0" applyFont="true" applyBorder="true" applyAlignment="true" applyProtection="false">
      <alignment horizontal="general" vertical="bottom" textRotation="0" wrapText="false" indent="0" shrinkToFit="false"/>
      <protection locked="true" hidden="false"/>
    </xf>
    <xf numFmtId="164" fontId="24" fillId="0" borderId="38" xfId="0" applyFont="true" applyBorder="true" applyAlignment="true" applyProtection="false">
      <alignment horizontal="center" vertical="bottom" textRotation="0" wrapText="false" indent="0" shrinkToFit="false"/>
      <protection locked="true" hidden="false"/>
    </xf>
    <xf numFmtId="164" fontId="23" fillId="0" borderId="38" xfId="0" applyFont="true" applyBorder="true" applyAlignment="true" applyProtection="false">
      <alignment horizontal="center" vertical="bottom" textRotation="0" wrapText="false" indent="0" shrinkToFit="false"/>
      <protection locked="true" hidden="false"/>
    </xf>
    <xf numFmtId="164" fontId="25" fillId="0" borderId="0" xfId="0" applyFont="true" applyBorder="true" applyAlignment="true" applyProtection="false">
      <alignment horizontal="right" vertical="bottom" textRotation="0" wrapText="false" indent="0" shrinkToFit="false"/>
      <protection locked="true" hidden="false"/>
    </xf>
    <xf numFmtId="164" fontId="25" fillId="0" borderId="0" xfId="0" applyFont="true" applyBorder="true" applyAlignment="false" applyProtection="false">
      <alignment horizontal="general" vertical="bottom" textRotation="0" wrapText="false" indent="0" shrinkToFit="false"/>
      <protection locked="true" hidden="false"/>
    </xf>
    <xf numFmtId="164" fontId="25" fillId="0" borderId="0" xfId="0" applyFont="true" applyBorder="true" applyAlignment="true" applyProtection="false">
      <alignment horizontal="center" vertical="bottom" textRotation="0" wrapText="false" indent="0" shrinkToFit="false"/>
      <protection locked="true" hidden="false"/>
    </xf>
    <xf numFmtId="164" fontId="25" fillId="0" borderId="0" xfId="0" applyFont="true" applyBorder="true" applyAlignment="true" applyProtection="false">
      <alignment horizontal="general" vertical="bottom" textRotation="0" wrapText="false" indent="0" shrinkToFit="false"/>
      <protection locked="true" hidden="false"/>
    </xf>
    <xf numFmtId="164" fontId="0" fillId="0" borderId="25" xfId="0" applyFont="false" applyBorder="true" applyAlignment="true" applyProtection="false">
      <alignment horizontal="center" vertical="center" textRotation="0" wrapText="false" indent="0" shrinkToFit="false"/>
      <protection locked="true" hidden="false"/>
    </xf>
    <xf numFmtId="178" fontId="0" fillId="0" borderId="0" xfId="0" applyFont="false" applyBorder="false" applyAlignment="false" applyProtection="false">
      <alignment horizontal="general" vertical="bottom" textRotation="0" wrapText="false" indent="0" shrinkToFit="false"/>
      <protection locked="true" hidden="false"/>
    </xf>
    <xf numFmtId="169" fontId="38" fillId="10" borderId="46" xfId="397" applyFont="true" applyBorder="true" applyAlignment="true" applyProtection="true">
      <alignment horizontal="center" vertical="center" textRotation="0" wrapText="false" indent="0" shrinkToFit="false"/>
      <protection locked="true" hidden="false"/>
    </xf>
    <xf numFmtId="169" fontId="38" fillId="10" borderId="59" xfId="397" applyFont="true" applyBorder="true" applyAlignment="true" applyProtection="true">
      <alignment horizontal="center" vertical="center" textRotation="0" wrapText="false" indent="0" shrinkToFit="false"/>
      <protection locked="true" hidden="false"/>
    </xf>
    <xf numFmtId="169" fontId="38" fillId="10" borderId="62" xfId="397" applyFont="true" applyBorder="true" applyAlignment="true" applyProtection="true">
      <alignment horizontal="center" vertical="center" textRotation="0" wrapText="false" indent="0" shrinkToFit="false"/>
      <protection locked="true" hidden="false"/>
    </xf>
    <xf numFmtId="169" fontId="0" fillId="0" borderId="0" xfId="0" applyFont="false" applyBorder="false" applyAlignment="false" applyProtection="false">
      <alignment horizontal="general" vertical="bottom" textRotation="0" wrapText="false" indent="0" shrinkToFit="false"/>
      <protection locked="true" hidden="false"/>
    </xf>
    <xf numFmtId="169" fontId="0" fillId="0" borderId="0" xfId="0" applyFont="false" applyBorder="true" applyAlignment="true" applyProtection="false">
      <alignment horizontal="center" vertical="center" textRotation="0" wrapText="false" indent="0" shrinkToFit="false"/>
      <protection locked="true" hidden="false"/>
    </xf>
    <xf numFmtId="164" fontId="0" fillId="0" borderId="0" xfId="0" applyFont="false" applyBorder="false" applyAlignment="true" applyProtection="false">
      <alignment horizontal="center" vertical="bottom" textRotation="0" wrapText="false" indent="0" shrinkToFit="false"/>
      <protection locked="true" hidden="false"/>
    </xf>
    <xf numFmtId="164" fontId="15" fillId="5" borderId="48" xfId="345" applyFont="true" applyBorder="true" applyAlignment="true" applyProtection="false">
      <alignment horizontal="center" vertical="center" textRotation="0" wrapText="true" indent="0" shrinkToFit="false"/>
      <protection locked="true" hidden="false"/>
    </xf>
    <xf numFmtId="164" fontId="0" fillId="0" borderId="0" xfId="0" applyFont="false" applyBorder="false" applyAlignment="true" applyProtection="false">
      <alignment horizontal="center" vertical="center" textRotation="0" wrapText="false" indent="0" shrinkToFit="false"/>
      <protection locked="true" hidden="false"/>
    </xf>
    <xf numFmtId="164" fontId="40" fillId="6" borderId="48" xfId="345" applyFont="true" applyBorder="true" applyAlignment="true" applyProtection="false">
      <alignment horizontal="center" vertical="center" textRotation="0" wrapText="true" indent="0" shrinkToFit="false"/>
      <protection locked="true" hidden="false"/>
    </xf>
    <xf numFmtId="164" fontId="10" fillId="7" borderId="48" xfId="344" applyFont="true" applyBorder="true" applyAlignment="true" applyProtection="false">
      <alignment horizontal="center" vertical="center" textRotation="0" wrapText="true" indent="0" shrinkToFit="false"/>
      <protection locked="true" hidden="false"/>
    </xf>
    <xf numFmtId="164" fontId="0" fillId="0" borderId="48" xfId="0" applyFont="false" applyBorder="true" applyAlignment="true" applyProtection="false">
      <alignment horizontal="center" vertical="bottom" textRotation="0" wrapText="false" indent="0" shrinkToFit="false"/>
      <protection locked="true" hidden="false"/>
    </xf>
    <xf numFmtId="179" fontId="0" fillId="0" borderId="48" xfId="0" applyFont="false" applyBorder="true" applyAlignment="true" applyProtection="false">
      <alignment horizontal="center" vertical="bottom" textRotation="0" wrapText="false" indent="0" shrinkToFit="false"/>
      <protection locked="true" hidden="false"/>
    </xf>
    <xf numFmtId="164" fontId="32" fillId="7" borderId="48" xfId="344" applyFont="true" applyBorder="true" applyAlignment="true" applyProtection="false">
      <alignment horizontal="center" vertical="center" textRotation="0" wrapText="true" indent="0" shrinkToFit="false"/>
      <protection locked="true" hidden="false"/>
    </xf>
    <xf numFmtId="164" fontId="0" fillId="0" borderId="0" xfId="0" applyFont="true" applyBorder="true" applyAlignment="true" applyProtection="false">
      <alignment horizontal="center" vertical="bottom" textRotation="0" wrapText="false" indent="0" shrinkToFit="false"/>
      <protection locked="true" hidden="false"/>
    </xf>
    <xf numFmtId="179" fontId="0" fillId="0" borderId="0" xfId="0" applyFont="false" applyBorder="true" applyAlignment="true" applyProtection="false">
      <alignment horizontal="center" vertical="bottom" textRotation="0" wrapText="false" indent="0" shrinkToFit="false"/>
      <protection locked="true" hidden="false"/>
    </xf>
    <xf numFmtId="164" fontId="0" fillId="0" borderId="48" xfId="0" applyFont="true" applyBorder="true" applyAlignment="true" applyProtection="false">
      <alignment horizontal="center" vertical="center" textRotation="0" wrapText="false" indent="0" shrinkToFit="false"/>
      <protection locked="true" hidden="false"/>
    </xf>
  </cellXfs>
  <cellStyles count="385">
    <cellStyle name="Normal" xfId="0" builtinId="0"/>
    <cellStyle name="Comma" xfId="15" builtinId="3"/>
    <cellStyle name="Comma [0]" xfId="16" builtinId="6"/>
    <cellStyle name="Currency" xfId="17" builtinId="4"/>
    <cellStyle name="Currency [0]" xfId="18" builtinId="7"/>
    <cellStyle name="Percent" xfId="19" builtinId="5"/>
    <cellStyle name="Euro" xfId="20"/>
    <cellStyle name="Euro 10" xfId="21"/>
    <cellStyle name="Euro 100" xfId="22"/>
    <cellStyle name="Euro 101" xfId="23"/>
    <cellStyle name="Euro 102" xfId="24"/>
    <cellStyle name="Euro 103" xfId="25"/>
    <cellStyle name="Euro 104" xfId="26"/>
    <cellStyle name="Euro 105" xfId="27"/>
    <cellStyle name="Euro 106" xfId="28"/>
    <cellStyle name="Euro 107" xfId="29"/>
    <cellStyle name="Euro 108" xfId="30"/>
    <cellStyle name="Euro 109" xfId="31"/>
    <cellStyle name="Euro 11" xfId="32"/>
    <cellStyle name="Euro 110" xfId="33"/>
    <cellStyle name="Euro 111" xfId="34"/>
    <cellStyle name="Euro 112" xfId="35"/>
    <cellStyle name="Euro 113" xfId="36"/>
    <cellStyle name="Euro 114" xfId="37"/>
    <cellStyle name="Euro 115" xfId="38"/>
    <cellStyle name="Euro 116" xfId="39"/>
    <cellStyle name="Euro 117" xfId="40"/>
    <cellStyle name="Euro 118" xfId="41"/>
    <cellStyle name="Euro 119" xfId="42"/>
    <cellStyle name="Euro 12" xfId="43"/>
    <cellStyle name="Euro 120" xfId="44"/>
    <cellStyle name="Euro 121" xfId="45"/>
    <cellStyle name="Euro 122" xfId="46"/>
    <cellStyle name="Euro 123" xfId="47"/>
    <cellStyle name="Euro 124" xfId="48"/>
    <cellStyle name="Euro 125" xfId="49"/>
    <cellStyle name="Euro 126" xfId="50"/>
    <cellStyle name="Euro 127" xfId="51"/>
    <cellStyle name="Euro 13" xfId="52"/>
    <cellStyle name="Euro 14" xfId="53"/>
    <cellStyle name="Euro 15" xfId="54"/>
    <cellStyle name="Euro 16" xfId="55"/>
    <cellStyle name="Euro 17" xfId="56"/>
    <cellStyle name="Euro 18" xfId="57"/>
    <cellStyle name="Euro 19" xfId="58"/>
    <cellStyle name="Euro 2" xfId="59"/>
    <cellStyle name="Euro 20" xfId="60"/>
    <cellStyle name="Euro 21" xfId="61"/>
    <cellStyle name="Euro 22" xfId="62"/>
    <cellStyle name="Euro 23" xfId="63"/>
    <cellStyle name="Euro 24" xfId="64"/>
    <cellStyle name="Euro 25" xfId="65"/>
    <cellStyle name="Euro 26" xfId="66"/>
    <cellStyle name="Euro 27" xfId="67"/>
    <cellStyle name="Euro 28" xfId="68"/>
    <cellStyle name="Euro 29" xfId="69"/>
    <cellStyle name="Euro 3" xfId="70"/>
    <cellStyle name="Euro 30" xfId="71"/>
    <cellStyle name="Euro 31" xfId="72"/>
    <cellStyle name="Euro 32" xfId="73"/>
    <cellStyle name="Euro 33" xfId="74"/>
    <cellStyle name="Euro 34" xfId="75"/>
    <cellStyle name="Euro 35" xfId="76"/>
    <cellStyle name="Euro 36" xfId="77"/>
    <cellStyle name="Euro 37" xfId="78"/>
    <cellStyle name="Euro 38" xfId="79"/>
    <cellStyle name="Euro 39" xfId="80"/>
    <cellStyle name="Euro 4" xfId="81"/>
    <cellStyle name="Euro 40" xfId="82"/>
    <cellStyle name="Euro 41" xfId="83"/>
    <cellStyle name="Euro 42" xfId="84"/>
    <cellStyle name="Euro 43" xfId="85"/>
    <cellStyle name="Euro 44" xfId="86"/>
    <cellStyle name="Euro 45" xfId="87"/>
    <cellStyle name="Euro 46" xfId="88"/>
    <cellStyle name="Euro 47" xfId="89"/>
    <cellStyle name="Euro 48" xfId="90"/>
    <cellStyle name="Euro 49" xfId="91"/>
    <cellStyle name="Euro 5" xfId="92"/>
    <cellStyle name="Euro 50" xfId="93"/>
    <cellStyle name="Euro 51" xfId="94"/>
    <cellStyle name="Euro 52" xfId="95"/>
    <cellStyle name="Euro 53" xfId="96"/>
    <cellStyle name="Euro 54" xfId="97"/>
    <cellStyle name="Euro 55" xfId="98"/>
    <cellStyle name="Euro 56" xfId="99"/>
    <cellStyle name="Euro 57" xfId="100"/>
    <cellStyle name="Euro 58" xfId="101"/>
    <cellStyle name="Euro 59" xfId="102"/>
    <cellStyle name="Euro 6" xfId="103"/>
    <cellStyle name="Euro 60" xfId="104"/>
    <cellStyle name="Euro 61" xfId="105"/>
    <cellStyle name="Euro 62" xfId="106"/>
    <cellStyle name="Euro 63" xfId="107"/>
    <cellStyle name="Euro 64" xfId="108"/>
    <cellStyle name="Euro 65" xfId="109"/>
    <cellStyle name="Euro 66" xfId="110"/>
    <cellStyle name="Euro 67" xfId="111"/>
    <cellStyle name="Euro 68" xfId="112"/>
    <cellStyle name="Euro 69" xfId="113"/>
    <cellStyle name="Euro 7" xfId="114"/>
    <cellStyle name="Euro 70" xfId="115"/>
    <cellStyle name="Euro 71" xfId="116"/>
    <cellStyle name="Euro 72" xfId="117"/>
    <cellStyle name="Euro 73" xfId="118"/>
    <cellStyle name="Euro 74" xfId="119"/>
    <cellStyle name="Euro 75" xfId="120"/>
    <cellStyle name="Euro 76" xfId="121"/>
    <cellStyle name="Euro 77" xfId="122"/>
    <cellStyle name="Euro 78" xfId="123"/>
    <cellStyle name="Euro 79" xfId="124"/>
    <cellStyle name="Euro 8" xfId="125"/>
    <cellStyle name="Euro 80" xfId="126"/>
    <cellStyle name="Euro 81" xfId="127"/>
    <cellStyle name="Euro 82" xfId="128"/>
    <cellStyle name="Euro 83" xfId="129"/>
    <cellStyle name="Euro 84" xfId="130"/>
    <cellStyle name="Euro 85" xfId="131"/>
    <cellStyle name="Euro 86" xfId="132"/>
    <cellStyle name="Euro 87" xfId="133"/>
    <cellStyle name="Euro 88" xfId="134"/>
    <cellStyle name="Euro 89" xfId="135"/>
    <cellStyle name="Euro 9" xfId="136"/>
    <cellStyle name="Euro 90" xfId="137"/>
    <cellStyle name="Euro 91" xfId="138"/>
    <cellStyle name="Euro 92" xfId="139"/>
    <cellStyle name="Euro 93" xfId="140"/>
    <cellStyle name="Euro 94" xfId="141"/>
    <cellStyle name="Euro 95" xfId="142"/>
    <cellStyle name="Euro 96" xfId="143"/>
    <cellStyle name="Euro 97" xfId="144"/>
    <cellStyle name="Euro 98" xfId="145"/>
    <cellStyle name="Euro 99" xfId="146"/>
    <cellStyle name="Moeda 10" xfId="147"/>
    <cellStyle name="Moeda 11" xfId="148"/>
    <cellStyle name="Moeda 12" xfId="149"/>
    <cellStyle name="Moeda 13" xfId="150"/>
    <cellStyle name="Moeda 14" xfId="151"/>
    <cellStyle name="Moeda 15" xfId="152"/>
    <cellStyle name="Moeda 16" xfId="153"/>
    <cellStyle name="Moeda 17" xfId="154"/>
    <cellStyle name="Moeda 18" xfId="155"/>
    <cellStyle name="Moeda 19" xfId="156"/>
    <cellStyle name="Moeda 2" xfId="157"/>
    <cellStyle name="Moeda 2 2" xfId="158"/>
    <cellStyle name="Moeda 2 3" xfId="159"/>
    <cellStyle name="Moeda 2 4" xfId="160"/>
    <cellStyle name="Moeda 2 5" xfId="161"/>
    <cellStyle name="Moeda 2 6" xfId="162"/>
    <cellStyle name="Moeda 2 7" xfId="163"/>
    <cellStyle name="Moeda 2 8" xfId="164"/>
    <cellStyle name="Moeda 20" xfId="165"/>
    <cellStyle name="Moeda 21" xfId="166"/>
    <cellStyle name="Moeda 22" xfId="167"/>
    <cellStyle name="Moeda 23" xfId="168"/>
    <cellStyle name="Moeda 24" xfId="169"/>
    <cellStyle name="Moeda 25" xfId="170"/>
    <cellStyle name="Moeda 26" xfId="171"/>
    <cellStyle name="Moeda 27" xfId="172"/>
    <cellStyle name="Moeda 28" xfId="173"/>
    <cellStyle name="Moeda 29" xfId="174"/>
    <cellStyle name="Moeda 3" xfId="175"/>
    <cellStyle name="Moeda 3 2" xfId="176"/>
    <cellStyle name="Moeda 30" xfId="177"/>
    <cellStyle name="Moeda 31" xfId="178"/>
    <cellStyle name="Moeda 32" xfId="179"/>
    <cellStyle name="Moeda 33" xfId="180"/>
    <cellStyle name="Moeda 34" xfId="181"/>
    <cellStyle name="Moeda 35" xfId="182"/>
    <cellStyle name="Moeda 36" xfId="183"/>
    <cellStyle name="Moeda 37" xfId="184"/>
    <cellStyle name="Moeda 38" xfId="185"/>
    <cellStyle name="Moeda 39" xfId="186"/>
    <cellStyle name="Moeda 4" xfId="187"/>
    <cellStyle name="Moeda 40" xfId="188"/>
    <cellStyle name="Moeda 41" xfId="189"/>
    <cellStyle name="Moeda 42" xfId="190"/>
    <cellStyle name="Moeda 43" xfId="191"/>
    <cellStyle name="Moeda 44" xfId="192"/>
    <cellStyle name="Moeda 45" xfId="193"/>
    <cellStyle name="Moeda 46" xfId="194"/>
    <cellStyle name="Moeda 47" xfId="195"/>
    <cellStyle name="Moeda 5" xfId="196"/>
    <cellStyle name="Moeda 6" xfId="197"/>
    <cellStyle name="Moeda 7" xfId="198"/>
    <cellStyle name="Moeda 8" xfId="199"/>
    <cellStyle name="Moeda 9" xfId="200"/>
    <cellStyle name="Normal 10" xfId="201"/>
    <cellStyle name="Normal 10 2" xfId="202"/>
    <cellStyle name="Normal 10 3" xfId="203"/>
    <cellStyle name="Normal 11" xfId="204"/>
    <cellStyle name="Normal 11 2" xfId="205"/>
    <cellStyle name="Normal 12" xfId="206"/>
    <cellStyle name="Normal 12 2" xfId="207"/>
    <cellStyle name="Normal 12 3" xfId="208"/>
    <cellStyle name="Normal 12 4" xfId="209"/>
    <cellStyle name="Normal 12 5" xfId="210"/>
    <cellStyle name="Normal 12 6" xfId="211"/>
    <cellStyle name="Normal 13" xfId="212"/>
    <cellStyle name="Normal 13 2" xfId="213"/>
    <cellStyle name="Normal 13 2 2" xfId="214"/>
    <cellStyle name="Normal 13 2 2 2" xfId="215"/>
    <cellStyle name="Normal 13 2 2 2 2" xfId="216"/>
    <cellStyle name="Normal 13 2 2 2 2 2" xfId="217"/>
    <cellStyle name="Normal 13 2 2 2 2 2 2" xfId="218"/>
    <cellStyle name="Normal 13 2 2 2 2 2 3" xfId="219"/>
    <cellStyle name="Normal 13 2 2 2 2 3" xfId="220"/>
    <cellStyle name="Normal 13 2 2 2 3" xfId="221"/>
    <cellStyle name="Normal 13 2 2 2 4" xfId="222"/>
    <cellStyle name="Normal 13 2 2 3" xfId="223"/>
    <cellStyle name="Normal 13 2 2 3 2" xfId="224"/>
    <cellStyle name="Normal 13 2 2 3 3" xfId="225"/>
    <cellStyle name="Normal 13 2 2 4" xfId="226"/>
    <cellStyle name="Normal 13 2 3" xfId="227"/>
    <cellStyle name="Normal 13 2 3 2" xfId="228"/>
    <cellStyle name="Normal 13 2 3 2 2" xfId="229"/>
    <cellStyle name="Normal 13 2 3 2 3" xfId="230"/>
    <cellStyle name="Normal 13 2 3 3" xfId="231"/>
    <cellStyle name="Normal 13 2 4" xfId="232"/>
    <cellStyle name="Normal 13 2 5" xfId="233"/>
    <cellStyle name="Normal 13 3" xfId="234"/>
    <cellStyle name="Normal 13 3 2" xfId="235"/>
    <cellStyle name="Normal 13 3 2 2" xfId="236"/>
    <cellStyle name="Normal 13 3 2 2 2" xfId="237"/>
    <cellStyle name="Normal 13 3 2 2 3" xfId="238"/>
    <cellStyle name="Normal 13 3 2 3" xfId="239"/>
    <cellStyle name="Normal 13 3 3" xfId="240"/>
    <cellStyle name="Normal 13 3 4" xfId="241"/>
    <cellStyle name="Normal 13 4" xfId="242"/>
    <cellStyle name="Normal 13 4 2" xfId="243"/>
    <cellStyle name="Normal 13 4 3" xfId="244"/>
    <cellStyle name="Normal 13 5" xfId="245"/>
    <cellStyle name="Normal 14" xfId="246"/>
    <cellStyle name="Normal 14 2" xfId="247"/>
    <cellStyle name="Normal 14 2 2" xfId="248"/>
    <cellStyle name="Normal 14 2 2 2" xfId="249"/>
    <cellStyle name="Normal 14 2 2 2 2" xfId="250"/>
    <cellStyle name="Normal 14 2 2 2 3" xfId="251"/>
    <cellStyle name="Normal 14 2 2 3" xfId="252"/>
    <cellStyle name="Normal 14 2 3" xfId="253"/>
    <cellStyle name="Normal 14 2 4" xfId="254"/>
    <cellStyle name="Normal 14 3" xfId="255"/>
    <cellStyle name="Normal 14 3 2" xfId="256"/>
    <cellStyle name="Normal 14 3 3" xfId="257"/>
    <cellStyle name="Normal 14 4" xfId="258"/>
    <cellStyle name="Normal 15" xfId="259"/>
    <cellStyle name="Normal 15 2" xfId="260"/>
    <cellStyle name="Normal 15 2 2" xfId="261"/>
    <cellStyle name="Normal 15 2 3" xfId="262"/>
    <cellStyle name="Normal 15 3" xfId="263"/>
    <cellStyle name="Normal 16" xfId="264"/>
    <cellStyle name="Normal 16 2" xfId="265"/>
    <cellStyle name="Normal 17" xfId="266"/>
    <cellStyle name="Normal 18" xfId="267"/>
    <cellStyle name="Normal 19" xfId="268"/>
    <cellStyle name="Normal 2" xfId="269"/>
    <cellStyle name="Normal 2 10" xfId="270"/>
    <cellStyle name="Normal 2 11" xfId="271"/>
    <cellStyle name="Normal 2 12" xfId="272"/>
    <cellStyle name="Normal 2 13" xfId="273"/>
    <cellStyle name="Normal 2 2" xfId="274"/>
    <cellStyle name="Normal 2 3" xfId="275"/>
    <cellStyle name="Normal 2 4" xfId="276"/>
    <cellStyle name="Normal 2 5" xfId="277"/>
    <cellStyle name="Normal 2 6" xfId="278"/>
    <cellStyle name="Normal 2 7" xfId="279"/>
    <cellStyle name="Normal 2 8" xfId="280"/>
    <cellStyle name="Normal 2 9" xfId="281"/>
    <cellStyle name="Normal 20" xfId="282"/>
    <cellStyle name="Normal 21" xfId="283"/>
    <cellStyle name="Normal 22" xfId="284"/>
    <cellStyle name="Normal 23" xfId="285"/>
    <cellStyle name="Normal 3" xfId="286"/>
    <cellStyle name="Normal 3 2" xfId="287"/>
    <cellStyle name="Normal 3 3" xfId="288"/>
    <cellStyle name="Normal 3 4" xfId="289"/>
    <cellStyle name="Normal 3 5" xfId="290"/>
    <cellStyle name="Normal 3 6" xfId="291"/>
    <cellStyle name="Normal 3 7" xfId="292"/>
    <cellStyle name="Normal 3 8" xfId="293"/>
    <cellStyle name="Normal 4" xfId="294"/>
    <cellStyle name="Normal 4 2" xfId="295"/>
    <cellStyle name="Normal 4 3" xfId="296"/>
    <cellStyle name="Normal 4 4" xfId="297"/>
    <cellStyle name="Normal 4 5" xfId="298"/>
    <cellStyle name="Normal 4 6" xfId="299"/>
    <cellStyle name="Normal 4 7" xfId="300"/>
    <cellStyle name="Normal 4 8" xfId="301"/>
    <cellStyle name="Normal 5" xfId="302"/>
    <cellStyle name="Normal 5 2" xfId="303"/>
    <cellStyle name="Normal 5 2 2" xfId="304"/>
    <cellStyle name="Normal 5 2 3" xfId="305"/>
    <cellStyle name="Normal 5 2 4" xfId="306"/>
    <cellStyle name="Normal 5 2 5" xfId="307"/>
    <cellStyle name="Normal 5 2 6" xfId="308"/>
    <cellStyle name="Normal 5 3" xfId="309"/>
    <cellStyle name="Normal 5 4" xfId="310"/>
    <cellStyle name="Normal 5 5" xfId="311"/>
    <cellStyle name="Normal 5 6" xfId="312"/>
    <cellStyle name="Normal 5 7" xfId="313"/>
    <cellStyle name="Normal 5 7 2" xfId="314"/>
    <cellStyle name="Normal 5 8" xfId="315"/>
    <cellStyle name="Normal 6" xfId="316"/>
    <cellStyle name="Normal 7" xfId="317"/>
    <cellStyle name="Normal 7 2" xfId="318"/>
    <cellStyle name="Normal 7 3" xfId="319"/>
    <cellStyle name="Normal 7 4" xfId="320"/>
    <cellStyle name="Normal 7 5" xfId="321"/>
    <cellStyle name="Normal 7 6" xfId="322"/>
    <cellStyle name="Normal 7 7" xfId="323"/>
    <cellStyle name="Normal 7 8" xfId="324"/>
    <cellStyle name="Normal 7 9" xfId="325"/>
    <cellStyle name="Normal 8" xfId="326"/>
    <cellStyle name="Normal 8 2" xfId="327"/>
    <cellStyle name="Normal 8 3" xfId="328"/>
    <cellStyle name="Normal 8 4" xfId="329"/>
    <cellStyle name="Normal 8 5" xfId="330"/>
    <cellStyle name="Normal 8 6" xfId="331"/>
    <cellStyle name="Normal 8 7" xfId="332"/>
    <cellStyle name="Normal 8 8" xfId="333"/>
    <cellStyle name="Normal 8 9" xfId="334"/>
    <cellStyle name="Normal 9" xfId="335"/>
    <cellStyle name="Normal 9 2" xfId="336"/>
    <cellStyle name="Normal 9 3" xfId="337"/>
    <cellStyle name="Normal 9 4" xfId="338"/>
    <cellStyle name="Normal 9 5" xfId="339"/>
    <cellStyle name="Normal 9 6" xfId="340"/>
    <cellStyle name="Normal 9 7" xfId="341"/>
    <cellStyle name="Normal 9 8" xfId="342"/>
    <cellStyle name="Normal 9 9" xfId="343"/>
    <cellStyle name="Normal_EPAR, EEE01 e LR_EEE01" xfId="344"/>
    <cellStyle name="Normal_Plan1" xfId="345"/>
    <cellStyle name="Normal_Sheet1" xfId="346"/>
    <cellStyle name="Porcentagem 2" xfId="347"/>
    <cellStyle name="Porcentagem 2 2" xfId="348"/>
    <cellStyle name="Porcentagem 3" xfId="349"/>
    <cellStyle name="Separador de milhares 10" xfId="350"/>
    <cellStyle name="Separador de milhares 11" xfId="351"/>
    <cellStyle name="Separador de milhares 12" xfId="352"/>
    <cellStyle name="Separador de milhares 13" xfId="353"/>
    <cellStyle name="Separador de milhares 14" xfId="354"/>
    <cellStyle name="Separador de milhares 15" xfId="355"/>
    <cellStyle name="Separador de milhares 16" xfId="356"/>
    <cellStyle name="Separador de milhares 17" xfId="357"/>
    <cellStyle name="Separador de milhares 18" xfId="358"/>
    <cellStyle name="Separador de milhares 19" xfId="359"/>
    <cellStyle name="Separador de milhares 2" xfId="360"/>
    <cellStyle name="Separador de milhares 2 10" xfId="361"/>
    <cellStyle name="Separador de milhares 2 2" xfId="362"/>
    <cellStyle name="Separador de milhares 2 3" xfId="363"/>
    <cellStyle name="Separador de milhares 2 4" xfId="364"/>
    <cellStyle name="Separador de milhares 2 5" xfId="365"/>
    <cellStyle name="Separador de milhares 2 6" xfId="366"/>
    <cellStyle name="Separador de milhares 2 7" xfId="367"/>
    <cellStyle name="Separador de milhares 2 8" xfId="368"/>
    <cellStyle name="Separador de milhares 2 9" xfId="369"/>
    <cellStyle name="Separador de milhares 20" xfId="370"/>
    <cellStyle name="Separador de milhares 21" xfId="371"/>
    <cellStyle name="Separador de milhares 22" xfId="372"/>
    <cellStyle name="Separador de milhares 3" xfId="373"/>
    <cellStyle name="Separador de milhares 3 2" xfId="374"/>
    <cellStyle name="Separador de milhares 3 3" xfId="375"/>
    <cellStyle name="Separador de milhares 3 4" xfId="376"/>
    <cellStyle name="Separador de milhares 3 5" xfId="377"/>
    <cellStyle name="Separador de milhares 3 6" xfId="378"/>
    <cellStyle name="Separador de milhares 3 7" xfId="379"/>
    <cellStyle name="Separador de milhares 3 8" xfId="380"/>
    <cellStyle name="Separador de milhares 4" xfId="381"/>
    <cellStyle name="Separador de milhares 4 2" xfId="382"/>
    <cellStyle name="Separador de milhares 5" xfId="383"/>
    <cellStyle name="Separador de milhares 6" xfId="384"/>
    <cellStyle name="Separador de milhares 6 2" xfId="385"/>
    <cellStyle name="Separador de milhares 6 3" xfId="386"/>
    <cellStyle name="Separador de milhares 6 4" xfId="387"/>
    <cellStyle name="Separador de milhares 6 5" xfId="388"/>
    <cellStyle name="Separador de milhares 6 6" xfId="389"/>
    <cellStyle name="Separador de milhares 6 7" xfId="390"/>
    <cellStyle name="Separador de milhares 6 8" xfId="391"/>
    <cellStyle name="Separador de milhares 6 9" xfId="392"/>
    <cellStyle name="Separador de milhares 69" xfId="393"/>
    <cellStyle name="Separador de milhares 7" xfId="394"/>
    <cellStyle name="Separador de milhares 8" xfId="395"/>
    <cellStyle name="Separador de milhares 9" xfId="396"/>
    <cellStyle name="Vírgula 2" xfId="397"/>
    <cellStyle name="Vírgula 3" xfId="398"/>
  </cellStyles>
  <dxfs count="1">
    <dxf>
      <font>
        <name val="Calibri"/>
        <charset val="1"/>
        <family val="2"/>
        <color rgb="FF000000"/>
        <sz val="11"/>
      </font>
      <alignment horizontal="general" vertical="bottom" textRotation="0" wrapText="false" indent="0" shrinkToFit="false"/>
    </dxf>
  </dxfs>
  <colors>
    <indexedColors>
      <rgbColor rgb="FF000000"/>
      <rgbColor rgb="FFFFFFFF"/>
      <rgbColor rgb="FFFF0000"/>
      <rgbColor rgb="FF00FF00"/>
      <rgbColor rgb="FF0000FF"/>
      <rgbColor rgb="FFFFFF00"/>
      <rgbColor rgb="FFFF00FF"/>
      <rgbColor rgb="FF00FFFF"/>
      <rgbColor rgb="FF800000"/>
      <rgbColor rgb="FF008000"/>
      <rgbColor rgb="FF000080"/>
      <rgbColor rgb="FF4F6228"/>
      <rgbColor rgb="FF800080"/>
      <rgbColor rgb="FF008080"/>
      <rgbColor rgb="FFC0C0C0"/>
      <rgbColor rgb="FF808080"/>
      <rgbColor rgb="FF9999FF"/>
      <rgbColor rgb="FF993366"/>
      <rgbColor rgb="FFFFFFCC"/>
      <rgbColor rgb="FFDBEEF4"/>
      <rgbColor rgb="FF660066"/>
      <rgbColor rgb="FFFF8080"/>
      <rgbColor rgb="FF0070C0"/>
      <rgbColor rgb="FFB9CDE5"/>
      <rgbColor rgb="FF000080"/>
      <rgbColor rgb="FFFF00FF"/>
      <rgbColor rgb="FFFFFF00"/>
      <rgbColor rgb="FF00FFFF"/>
      <rgbColor rgb="FF800080"/>
      <rgbColor rgb="FF800000"/>
      <rgbColor rgb="FF008080"/>
      <rgbColor rgb="FF0000FF"/>
      <rgbColor rgb="FF00CCFF"/>
      <rgbColor rgb="FFCCFFFF"/>
      <rgbColor rgb="FFCCFFCC"/>
      <rgbColor rgb="FFFFFF99"/>
      <rgbColor rgb="FF93CDDD"/>
      <rgbColor rgb="FFFF99CC"/>
      <rgbColor rgb="FFBFBFBF"/>
      <rgbColor rgb="FFFFCC99"/>
      <rgbColor rgb="FF3366FF"/>
      <rgbColor rgb="FF33CCCC"/>
      <rgbColor rgb="FF92D050"/>
      <rgbColor rgb="FFFFCC00"/>
      <rgbColor rgb="FFFF9900"/>
      <rgbColor rgb="FFFF6600"/>
      <rgbColor rgb="FF666699"/>
      <rgbColor rgb="FF969696"/>
      <rgbColor rgb="FF003366"/>
      <rgbColor rgb="FF31859C"/>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R99"/>
  <sheetViews>
    <sheetView showFormulas="false" showGridLines="false" showRowColHeaders="true" showZeros="true" rightToLeft="false" tabSelected="true" showOutlineSymbols="true" defaultGridColor="true" view="pageBreakPreview" topLeftCell="A79" colorId="64" zoomScale="80" zoomScaleNormal="80" zoomScalePageLayoutView="80" workbookViewId="0">
      <selection pane="topLeft" activeCell="F84" activeCellId="0" sqref="F84"/>
    </sheetView>
  </sheetViews>
  <sheetFormatPr defaultColWidth="8.90234375" defaultRowHeight="12.8" zeroHeight="false" outlineLevelRow="2" outlineLevelCol="0"/>
  <cols>
    <col collapsed="false" customWidth="true" hidden="false" outlineLevel="0" max="1" min="1" style="1" width="7.34"/>
    <col collapsed="false" customWidth="true" hidden="false" outlineLevel="0" max="2" min="2" style="2" width="78.99"/>
    <col collapsed="false" customWidth="true" hidden="false" outlineLevel="0" max="3" min="3" style="3" width="12.78"/>
    <col collapsed="false" customWidth="true" hidden="false" outlineLevel="0" max="4" min="4" style="1" width="6.66"/>
    <col collapsed="false" customWidth="true" hidden="false" outlineLevel="0" max="5" min="5" style="1" width="8.44"/>
    <col collapsed="false" customWidth="true" hidden="false" outlineLevel="0" max="6" min="6" style="4" width="14.43"/>
    <col collapsed="false" customWidth="true" hidden="false" outlineLevel="0" max="7" min="7" style="4" width="18"/>
    <col collapsed="false" customWidth="true" hidden="false" outlineLevel="0" max="8" min="8" style="5" width="7.87"/>
    <col collapsed="false" customWidth="true" hidden="false" outlineLevel="0" max="9" min="9" style="6" width="11.89"/>
    <col collapsed="false" customWidth="true" hidden="false" outlineLevel="0" max="10" min="10" style="4" width="18.44"/>
    <col collapsed="false" customWidth="true" hidden="false" outlineLevel="0" max="11" min="11" style="7" width="16.89"/>
    <col collapsed="false" customWidth="true" hidden="false" outlineLevel="0" max="12" min="12" style="2" width="19.89"/>
    <col collapsed="false" customWidth="true" hidden="false" outlineLevel="0" max="13" min="13" style="2" width="9.33"/>
    <col collapsed="false" customWidth="false" hidden="false" outlineLevel="0" max="14" min="14" style="2" width="8.89"/>
    <col collapsed="false" customWidth="true" hidden="false" outlineLevel="0" max="15" min="15" style="2" width="11.99"/>
    <col collapsed="false" customWidth="false" hidden="false" outlineLevel="0" max="16" min="16" style="2" width="8.89"/>
    <col collapsed="false" customWidth="true" hidden="false" outlineLevel="0" max="17" min="17" style="2" width="19.45"/>
    <col collapsed="false" customWidth="true" hidden="false" outlineLevel="0" max="18" min="18" style="2" width="9"/>
    <col collapsed="false" customWidth="false" hidden="false" outlineLevel="0" max="256" min="19" style="2" width="8.89"/>
    <col collapsed="false" customWidth="true" hidden="false" outlineLevel="0" max="257" min="257" style="2" width="7.11"/>
    <col collapsed="false" customWidth="true" hidden="false" outlineLevel="0" max="258" min="258" style="2" width="69.12"/>
    <col collapsed="false" customWidth="true" hidden="false" outlineLevel="0" max="259" min="259" style="2" width="13.89"/>
    <col collapsed="false" customWidth="true" hidden="false" outlineLevel="0" max="260" min="260" style="2" width="6.66"/>
    <col collapsed="false" customWidth="true" hidden="false" outlineLevel="0" max="261" min="261" style="2" width="8.11"/>
    <col collapsed="false" customWidth="true" hidden="false" outlineLevel="0" max="262" min="262" style="2" width="17.33"/>
    <col collapsed="false" customWidth="true" hidden="false" outlineLevel="0" max="263" min="263" style="2" width="19.65"/>
    <col collapsed="false" customWidth="true" hidden="false" outlineLevel="0" max="264" min="264" style="2" width="7.87"/>
    <col collapsed="false" customWidth="true" hidden="false" outlineLevel="0" max="265" min="265" style="2" width="12.44"/>
    <col collapsed="false" customWidth="true" hidden="false" outlineLevel="0" max="266" min="266" style="2" width="19.65"/>
    <col collapsed="false" customWidth="true" hidden="true" outlineLevel="0" max="270" min="267" style="2" width="11.52"/>
    <col collapsed="false" customWidth="false" hidden="false" outlineLevel="0" max="272" min="271" style="2" width="8.89"/>
    <col collapsed="false" customWidth="true" hidden="false" outlineLevel="0" max="273" min="273" style="2" width="19.45"/>
    <col collapsed="false" customWidth="true" hidden="false" outlineLevel="0" max="274" min="274" style="2" width="9"/>
    <col collapsed="false" customWidth="false" hidden="false" outlineLevel="0" max="512" min="275" style="2" width="8.89"/>
    <col collapsed="false" customWidth="true" hidden="false" outlineLevel="0" max="513" min="513" style="2" width="7.11"/>
    <col collapsed="false" customWidth="true" hidden="false" outlineLevel="0" max="514" min="514" style="2" width="69.12"/>
    <col collapsed="false" customWidth="true" hidden="false" outlineLevel="0" max="515" min="515" style="2" width="13.89"/>
    <col collapsed="false" customWidth="true" hidden="false" outlineLevel="0" max="516" min="516" style="2" width="6.66"/>
    <col collapsed="false" customWidth="true" hidden="false" outlineLevel="0" max="517" min="517" style="2" width="8.11"/>
    <col collapsed="false" customWidth="true" hidden="false" outlineLevel="0" max="518" min="518" style="2" width="17.33"/>
    <col collapsed="false" customWidth="true" hidden="false" outlineLevel="0" max="519" min="519" style="2" width="19.65"/>
    <col collapsed="false" customWidth="true" hidden="false" outlineLevel="0" max="520" min="520" style="2" width="7.87"/>
    <col collapsed="false" customWidth="true" hidden="false" outlineLevel="0" max="521" min="521" style="2" width="12.44"/>
    <col collapsed="false" customWidth="true" hidden="false" outlineLevel="0" max="522" min="522" style="2" width="19.65"/>
    <col collapsed="false" customWidth="true" hidden="true" outlineLevel="0" max="526" min="523" style="2" width="11.52"/>
    <col collapsed="false" customWidth="false" hidden="false" outlineLevel="0" max="528" min="527" style="2" width="8.89"/>
    <col collapsed="false" customWidth="true" hidden="false" outlineLevel="0" max="529" min="529" style="2" width="19.45"/>
    <col collapsed="false" customWidth="true" hidden="false" outlineLevel="0" max="530" min="530" style="2" width="9"/>
    <col collapsed="false" customWidth="false" hidden="false" outlineLevel="0" max="768" min="531" style="2" width="8.89"/>
    <col collapsed="false" customWidth="true" hidden="false" outlineLevel="0" max="769" min="769" style="2" width="7.11"/>
    <col collapsed="false" customWidth="true" hidden="false" outlineLevel="0" max="770" min="770" style="2" width="69.12"/>
    <col collapsed="false" customWidth="true" hidden="false" outlineLevel="0" max="771" min="771" style="2" width="13.89"/>
    <col collapsed="false" customWidth="true" hidden="false" outlineLevel="0" max="772" min="772" style="2" width="6.66"/>
    <col collapsed="false" customWidth="true" hidden="false" outlineLevel="0" max="773" min="773" style="2" width="8.11"/>
    <col collapsed="false" customWidth="true" hidden="false" outlineLevel="0" max="774" min="774" style="2" width="17.33"/>
    <col collapsed="false" customWidth="true" hidden="false" outlineLevel="0" max="775" min="775" style="2" width="19.65"/>
    <col collapsed="false" customWidth="true" hidden="false" outlineLevel="0" max="776" min="776" style="2" width="7.87"/>
    <col collapsed="false" customWidth="true" hidden="false" outlineLevel="0" max="777" min="777" style="2" width="12.44"/>
    <col collapsed="false" customWidth="true" hidden="false" outlineLevel="0" max="778" min="778" style="2" width="19.65"/>
    <col collapsed="false" customWidth="true" hidden="true" outlineLevel="0" max="782" min="779" style="2" width="11.52"/>
    <col collapsed="false" customWidth="false" hidden="false" outlineLevel="0" max="784" min="783" style="2" width="8.89"/>
    <col collapsed="false" customWidth="true" hidden="false" outlineLevel="0" max="785" min="785" style="2" width="19.45"/>
    <col collapsed="false" customWidth="true" hidden="false" outlineLevel="0" max="786" min="786" style="2" width="9"/>
    <col collapsed="false" customWidth="false" hidden="false" outlineLevel="0" max="1024" min="787" style="2" width="8.89"/>
  </cols>
  <sheetData>
    <row r="1" s="13" customFormat="true" ht="15" hidden="false" customHeight="false" outlineLevel="0" collapsed="false">
      <c r="A1" s="8" t="s">
        <v>0</v>
      </c>
      <c r="B1" s="9"/>
      <c r="C1" s="9"/>
      <c r="D1" s="9"/>
      <c r="E1" s="9"/>
      <c r="F1" s="9"/>
      <c r="G1" s="9"/>
      <c r="H1" s="9"/>
      <c r="I1" s="10" t="s">
        <v>1</v>
      </c>
      <c r="J1" s="11" t="n">
        <v>43860</v>
      </c>
      <c r="K1" s="12"/>
    </row>
    <row r="2" s="13" customFormat="true" ht="12.8" hidden="false" customHeight="false" outlineLevel="0" collapsed="false">
      <c r="A2" s="14" t="s">
        <v>2</v>
      </c>
      <c r="B2" s="15"/>
      <c r="C2" s="16"/>
      <c r="D2" s="17"/>
      <c r="E2" s="18"/>
      <c r="F2" s="19"/>
      <c r="G2" s="20" t="s">
        <v>3</v>
      </c>
      <c r="H2" s="21"/>
      <c r="I2" s="21"/>
      <c r="J2" s="20" t="s">
        <v>4</v>
      </c>
      <c r="K2" s="12"/>
    </row>
    <row r="3" s="13" customFormat="true" ht="12.8" hidden="false" customHeight="false" outlineLevel="0" collapsed="false">
      <c r="A3" s="22" t="s">
        <v>5</v>
      </c>
      <c r="B3" s="23" t="s">
        <v>6</v>
      </c>
      <c r="C3" s="24"/>
      <c r="D3" s="25"/>
      <c r="E3" s="26"/>
      <c r="F3" s="27"/>
      <c r="G3" s="28" t="n">
        <f aca="false">G13</f>
        <v>0</v>
      </c>
      <c r="H3" s="29"/>
      <c r="I3" s="26"/>
      <c r="J3" s="30" t="n">
        <f aca="false">J9</f>
        <v>0</v>
      </c>
      <c r="K3" s="12"/>
      <c r="L3" s="31" t="s">
        <v>7</v>
      </c>
      <c r="M3" s="13" t="n">
        <v>6</v>
      </c>
      <c r="N3" s="13" t="s">
        <v>8</v>
      </c>
      <c r="P3" s="32" t="s">
        <v>9</v>
      </c>
      <c r="Q3" s="33" t="e">
        <f aca="false">#REF!/J5</f>
        <v>#REF!</v>
      </c>
      <c r="R3" s="34" t="s">
        <v>10</v>
      </c>
    </row>
    <row r="4" s="13" customFormat="true" ht="12.8" hidden="false" customHeight="false" outlineLevel="0" collapsed="false">
      <c r="A4" s="35" t="s">
        <v>11</v>
      </c>
      <c r="B4" s="36" t="str">
        <f aca="false">B14</f>
        <v>DRENAGEM REGIÃO DA RUA GENTIL MORENO</v>
      </c>
      <c r="C4" s="37"/>
      <c r="D4" s="38"/>
      <c r="E4" s="39"/>
      <c r="F4" s="40"/>
      <c r="G4" s="41" t="n">
        <f aca="false">G14</f>
        <v>0</v>
      </c>
      <c r="H4" s="42"/>
      <c r="I4" s="39"/>
      <c r="J4" s="43" t="n">
        <f aca="false">J14</f>
        <v>0</v>
      </c>
      <c r="K4" s="12"/>
      <c r="L4" s="31" t="s">
        <v>12</v>
      </c>
      <c r="M4" s="13" t="n">
        <v>8</v>
      </c>
      <c r="N4" s="13" t="s">
        <v>8</v>
      </c>
      <c r="P4" s="32" t="s">
        <v>13</v>
      </c>
      <c r="Q4" s="33" t="e">
        <f aca="false">#REF!/#REF!</f>
        <v>#REF!</v>
      </c>
      <c r="R4" s="44" t="s">
        <v>14</v>
      </c>
    </row>
    <row r="5" s="13" customFormat="true" ht="15" hidden="false" customHeight="false" outlineLevel="0" collapsed="false">
      <c r="A5" s="45"/>
      <c r="B5" s="46" t="s">
        <v>15</v>
      </c>
      <c r="C5" s="47"/>
      <c r="D5" s="48"/>
      <c r="E5" s="49"/>
      <c r="F5" s="50"/>
      <c r="G5" s="51" t="n">
        <f aca="false">SUM(G3:G4)</f>
        <v>0</v>
      </c>
      <c r="H5" s="52"/>
      <c r="I5" s="53"/>
      <c r="J5" s="51" t="n">
        <f aca="false">SUM(J3:J4)</f>
        <v>0</v>
      </c>
      <c r="K5" s="12" t="n">
        <v>1.2467862770973</v>
      </c>
      <c r="L5" s="31" t="s">
        <v>16</v>
      </c>
      <c r="M5" s="13" t="n">
        <v>15</v>
      </c>
      <c r="N5" s="13" t="s">
        <v>8</v>
      </c>
    </row>
    <row r="6" s="63" customFormat="true" ht="15.6" hidden="false" customHeight="true" outlineLevel="0" collapsed="false">
      <c r="A6" s="54" t="s">
        <v>17</v>
      </c>
      <c r="B6" s="55"/>
      <c r="C6" s="56"/>
      <c r="D6" s="57"/>
      <c r="E6" s="57"/>
      <c r="F6" s="58" t="s">
        <v>18</v>
      </c>
      <c r="G6" s="59" t="n">
        <v>0.196</v>
      </c>
      <c r="H6" s="60" t="s">
        <v>19</v>
      </c>
      <c r="I6" s="60"/>
      <c r="J6" s="61"/>
      <c r="K6" s="62"/>
      <c r="P6" s="13"/>
      <c r="Q6" s="13"/>
      <c r="R6" s="13"/>
    </row>
    <row r="7" customFormat="false" ht="15" hidden="false" customHeight="false" outlineLevel="0" collapsed="false">
      <c r="A7" s="64"/>
      <c r="B7" s="65"/>
      <c r="C7" s="66"/>
      <c r="D7" s="67"/>
      <c r="E7" s="67"/>
      <c r="F7" s="68" t="s">
        <v>20</v>
      </c>
      <c r="G7" s="69" t="n">
        <v>0.2334</v>
      </c>
      <c r="H7" s="60"/>
      <c r="I7" s="60"/>
      <c r="J7" s="70"/>
      <c r="Q7" s="71" t="e">
        <f aca="false">#REF!*2.5%</f>
        <v>#REF!</v>
      </c>
    </row>
    <row r="8" s="77" customFormat="true" ht="49.4" hidden="false" customHeight="true" outlineLevel="0" collapsed="false">
      <c r="A8" s="21" t="s">
        <v>2</v>
      </c>
      <c r="B8" s="72" t="s">
        <v>21</v>
      </c>
      <c r="C8" s="73" t="s">
        <v>22</v>
      </c>
      <c r="D8" s="72" t="s">
        <v>23</v>
      </c>
      <c r="E8" s="72" t="s">
        <v>24</v>
      </c>
      <c r="F8" s="72" t="s">
        <v>25</v>
      </c>
      <c r="G8" s="72" t="s">
        <v>26</v>
      </c>
      <c r="H8" s="74" t="s">
        <v>27</v>
      </c>
      <c r="I8" s="75" t="s">
        <v>28</v>
      </c>
      <c r="J8" s="72" t="s">
        <v>29</v>
      </c>
      <c r="K8" s="76" t="s">
        <v>30</v>
      </c>
      <c r="P8" s="2"/>
      <c r="Q8" s="71" t="e">
        <f aca="false">Q7/1.294</f>
        <v>#REF!</v>
      </c>
      <c r="R8" s="2"/>
    </row>
    <row r="9" s="87" customFormat="true" ht="17.5" hidden="false" customHeight="false" outlineLevel="0" collapsed="false">
      <c r="A9" s="78" t="s">
        <v>5</v>
      </c>
      <c r="B9" s="79" t="s">
        <v>6</v>
      </c>
      <c r="C9" s="80"/>
      <c r="D9" s="81"/>
      <c r="E9" s="81"/>
      <c r="F9" s="82"/>
      <c r="G9" s="83" t="n">
        <f aca="false">SUM(G10)</f>
        <v>0</v>
      </c>
      <c r="H9" s="84"/>
      <c r="I9" s="81"/>
      <c r="J9" s="85" t="n">
        <f aca="false">SUM(J10)</f>
        <v>0</v>
      </c>
      <c r="K9" s="86"/>
      <c r="P9" s="77"/>
      <c r="Q9" s="88" t="n">
        <v>1860836.17</v>
      </c>
      <c r="R9" s="77"/>
    </row>
    <row r="10" s="98" customFormat="true" ht="17.5" hidden="false" customHeight="false" outlineLevel="0" collapsed="false">
      <c r="A10" s="89" t="n">
        <v>1</v>
      </c>
      <c r="B10" s="90" t="s">
        <v>6</v>
      </c>
      <c r="C10" s="91"/>
      <c r="D10" s="92"/>
      <c r="E10" s="90"/>
      <c r="F10" s="93"/>
      <c r="G10" s="94" t="n">
        <f aca="false">SUM(G13)</f>
        <v>0</v>
      </c>
      <c r="H10" s="95"/>
      <c r="I10" s="90"/>
      <c r="J10" s="96" t="n">
        <f aca="false">SUM(J13)</f>
        <v>0</v>
      </c>
      <c r="K10" s="97"/>
      <c r="P10" s="87"/>
      <c r="Q10" s="99" t="n">
        <f aca="false">Q9-J5</f>
        <v>1860836.17</v>
      </c>
      <c r="R10" s="87"/>
    </row>
    <row r="11" s="98" customFormat="true" ht="13.3" hidden="false" customHeight="false" outlineLevel="1" collapsed="false">
      <c r="A11" s="100" t="s">
        <v>31</v>
      </c>
      <c r="B11" s="101" t="s">
        <v>32</v>
      </c>
      <c r="C11" s="102"/>
      <c r="D11" s="103"/>
      <c r="E11" s="104"/>
      <c r="F11" s="105"/>
      <c r="G11" s="106"/>
      <c r="H11" s="107"/>
      <c r="I11" s="108"/>
      <c r="J11" s="109"/>
      <c r="K11" s="97"/>
      <c r="P11" s="110"/>
    </row>
    <row r="12" s="110" customFormat="true" ht="12.8" hidden="false" customHeight="false" outlineLevel="2" collapsed="false">
      <c r="A12" s="111" t="s">
        <v>33</v>
      </c>
      <c r="B12" s="112" t="s">
        <v>34</v>
      </c>
      <c r="C12" s="113" t="s">
        <v>35</v>
      </c>
      <c r="D12" s="114" t="s">
        <v>36</v>
      </c>
      <c r="E12" s="115" t="n">
        <v>18</v>
      </c>
      <c r="F12" s="116"/>
      <c r="G12" s="117" t="n">
        <f aca="false">ROUND(E12*F12,2)</f>
        <v>0</v>
      </c>
      <c r="H12" s="118" t="n">
        <f aca="false">IF(K12="",$G$7,$G$6)</f>
        <v>0.2334</v>
      </c>
      <c r="I12" s="119" t="n">
        <f aca="false">ROUND(F12*H12+F12,2)</f>
        <v>0</v>
      </c>
      <c r="J12" s="120" t="n">
        <f aca="false">ROUND(E12*I12,2)</f>
        <v>0</v>
      </c>
      <c r="K12" s="97"/>
    </row>
    <row r="13" s="131" customFormat="true" ht="13.3" hidden="false" customHeight="false" outlineLevel="1" collapsed="false">
      <c r="A13" s="121"/>
      <c r="B13" s="122" t="s">
        <v>37</v>
      </c>
      <c r="C13" s="123"/>
      <c r="D13" s="124"/>
      <c r="E13" s="125"/>
      <c r="F13" s="126"/>
      <c r="G13" s="127" t="n">
        <f aca="false">SUM(G12:G12)</f>
        <v>0</v>
      </c>
      <c r="H13" s="128"/>
      <c r="I13" s="129"/>
      <c r="J13" s="130" t="n">
        <f aca="false">SUM(J12:J12)</f>
        <v>0</v>
      </c>
      <c r="K13" s="97"/>
    </row>
    <row r="14" s="87" customFormat="true" ht="17.5" hidden="false" customHeight="false" outlineLevel="0" collapsed="false">
      <c r="A14" s="78" t="s">
        <v>11</v>
      </c>
      <c r="B14" s="79" t="s">
        <v>38</v>
      </c>
      <c r="C14" s="80"/>
      <c r="D14" s="81"/>
      <c r="E14" s="81"/>
      <c r="F14" s="82"/>
      <c r="G14" s="83" t="n">
        <f aca="false">G15</f>
        <v>0</v>
      </c>
      <c r="H14" s="84"/>
      <c r="I14" s="81"/>
      <c r="J14" s="132" t="n">
        <f aca="false">J15</f>
        <v>0</v>
      </c>
      <c r="K14" s="86"/>
      <c r="P14" s="77"/>
      <c r="Q14" s="88"/>
      <c r="R14" s="77"/>
    </row>
    <row r="15" s="98" customFormat="true" ht="15" hidden="false" customHeight="false" outlineLevel="0" collapsed="false">
      <c r="A15" s="89" t="n">
        <v>2</v>
      </c>
      <c r="B15" s="90" t="s">
        <v>39</v>
      </c>
      <c r="C15" s="91"/>
      <c r="D15" s="92"/>
      <c r="E15" s="90"/>
      <c r="F15" s="93"/>
      <c r="G15" s="94" t="n">
        <f aca="false">G22+G32+G35+G40+G48+G56+G59+G68+G82+G93</f>
        <v>0</v>
      </c>
      <c r="H15" s="95"/>
      <c r="I15" s="90"/>
      <c r="J15" s="96" t="n">
        <f aca="false">J22+J32+J35+J40+J48+J56+J59+J68+J82+J93</f>
        <v>0</v>
      </c>
      <c r="K15" s="97"/>
      <c r="P15" s="87"/>
      <c r="Q15" s="99"/>
      <c r="R15" s="87"/>
    </row>
    <row r="16" s="98" customFormat="true" ht="13.3" hidden="false" customHeight="false" outlineLevel="1" collapsed="false">
      <c r="A16" s="100" t="s">
        <v>40</v>
      </c>
      <c r="B16" s="101" t="s">
        <v>41</v>
      </c>
      <c r="C16" s="102"/>
      <c r="D16" s="103"/>
      <c r="E16" s="104"/>
      <c r="F16" s="105"/>
      <c r="G16" s="106"/>
      <c r="H16" s="107"/>
      <c r="I16" s="108"/>
      <c r="J16" s="109"/>
      <c r="K16" s="97"/>
      <c r="P16" s="110"/>
    </row>
    <row r="17" s="110" customFormat="true" ht="12.8" hidden="false" customHeight="false" outlineLevel="2" collapsed="false">
      <c r="A17" s="111" t="s">
        <v>42</v>
      </c>
      <c r="B17" s="112" t="s">
        <v>43</v>
      </c>
      <c r="C17" s="133" t="s">
        <v>44</v>
      </c>
      <c r="D17" s="114" t="s">
        <v>36</v>
      </c>
      <c r="E17" s="134" t="n">
        <v>362.43</v>
      </c>
      <c r="F17" s="116"/>
      <c r="G17" s="117" t="n">
        <f aca="false">ROUND(E17*F17,2)</f>
        <v>0</v>
      </c>
      <c r="H17" s="118" t="n">
        <f aca="false">IF(K17="",$G$7,$G$6)</f>
        <v>0.2334</v>
      </c>
      <c r="I17" s="119" t="n">
        <f aca="false">ROUND(F17*H17+F17,2)</f>
        <v>0</v>
      </c>
      <c r="J17" s="120" t="n">
        <f aca="false">ROUND(E17*I17,2)</f>
        <v>0</v>
      </c>
      <c r="K17" s="97"/>
    </row>
    <row r="18" s="110" customFormat="true" ht="12.8" hidden="false" customHeight="false" outlineLevel="2" collapsed="false">
      <c r="A18" s="111" t="s">
        <v>45</v>
      </c>
      <c r="B18" s="112" t="s">
        <v>46</v>
      </c>
      <c r="C18" s="133" t="n">
        <v>99063</v>
      </c>
      <c r="D18" s="114" t="s">
        <v>47</v>
      </c>
      <c r="E18" s="115" t="n">
        <v>2136.88</v>
      </c>
      <c r="F18" s="116"/>
      <c r="G18" s="117" t="n">
        <f aca="false">ROUND(E18*F18,2)</f>
        <v>0</v>
      </c>
      <c r="H18" s="118" t="n">
        <f aca="false">IF(K18="",$G$7,$G$6)</f>
        <v>0.2334</v>
      </c>
      <c r="I18" s="119" t="n">
        <f aca="false">ROUND(F18*H18+F18,2)</f>
        <v>0</v>
      </c>
      <c r="J18" s="120" t="n">
        <f aca="false">ROUND(E18*I18,2)</f>
        <v>0</v>
      </c>
      <c r="K18" s="97"/>
    </row>
    <row r="19" s="110" customFormat="true" ht="12.8" hidden="false" customHeight="false" outlineLevel="2" collapsed="false">
      <c r="A19" s="111" t="s">
        <v>48</v>
      </c>
      <c r="B19" s="112" t="s">
        <v>49</v>
      </c>
      <c r="C19" s="113" t="s">
        <v>50</v>
      </c>
      <c r="D19" s="114" t="s">
        <v>36</v>
      </c>
      <c r="E19" s="115" t="n">
        <v>20</v>
      </c>
      <c r="F19" s="116"/>
      <c r="G19" s="117" t="n">
        <f aca="false">ROUND(E19*F19,2)</f>
        <v>0</v>
      </c>
      <c r="H19" s="118" t="n">
        <f aca="false">IF(K19="",$G$7,$G$6)</f>
        <v>0.2334</v>
      </c>
      <c r="I19" s="119" t="n">
        <f aca="false">ROUND(F19*H19+F19,2)</f>
        <v>0</v>
      </c>
      <c r="J19" s="120" t="n">
        <f aca="false">ROUND(E19*I19,2)</f>
        <v>0</v>
      </c>
      <c r="K19" s="97"/>
    </row>
    <row r="20" s="110" customFormat="true" ht="12.8" hidden="false" customHeight="false" outlineLevel="2" collapsed="false">
      <c r="A20" s="111" t="s">
        <v>51</v>
      </c>
      <c r="B20" s="112" t="s">
        <v>52</v>
      </c>
      <c r="C20" s="113" t="s">
        <v>53</v>
      </c>
      <c r="D20" s="114" t="s">
        <v>36</v>
      </c>
      <c r="E20" s="115" t="n">
        <v>60</v>
      </c>
      <c r="F20" s="116"/>
      <c r="G20" s="117" t="n">
        <f aca="false">ROUND(E20*F20,2)</f>
        <v>0</v>
      </c>
      <c r="H20" s="118" t="n">
        <f aca="false">IF(K20="",$G$7,$G$6)</f>
        <v>0.2334</v>
      </c>
      <c r="I20" s="119" t="n">
        <f aca="false">ROUND(F20*H20+F20,2)</f>
        <v>0</v>
      </c>
      <c r="J20" s="120" t="n">
        <f aca="false">ROUND(E20*I20,2)</f>
        <v>0</v>
      </c>
      <c r="K20" s="97"/>
    </row>
    <row r="21" s="110" customFormat="true" ht="12.8" hidden="false" customHeight="false" outlineLevel="2" collapsed="false">
      <c r="A21" s="111" t="s">
        <v>54</v>
      </c>
      <c r="B21" s="112" t="s">
        <v>55</v>
      </c>
      <c r="C21" s="113" t="s">
        <v>56</v>
      </c>
      <c r="D21" s="114" t="s">
        <v>47</v>
      </c>
      <c r="E21" s="115" t="n">
        <v>1680.43</v>
      </c>
      <c r="F21" s="116"/>
      <c r="G21" s="117" t="n">
        <f aca="false">ROUND(E21*F21,2)</f>
        <v>0</v>
      </c>
      <c r="H21" s="118" t="n">
        <f aca="false">IF(K21="",$G$7,$G$6)</f>
        <v>0.2334</v>
      </c>
      <c r="I21" s="119" t="n">
        <f aca="false">ROUND(F21*H21+F21,2)</f>
        <v>0</v>
      </c>
      <c r="J21" s="120" t="n">
        <f aca="false">ROUND(E21*I21,2)</f>
        <v>0</v>
      </c>
      <c r="K21" s="97"/>
    </row>
    <row r="22" s="131" customFormat="true" ht="13.3" hidden="false" customHeight="false" outlineLevel="1" collapsed="false">
      <c r="A22" s="121"/>
      <c r="B22" s="122" t="s">
        <v>37</v>
      </c>
      <c r="C22" s="123"/>
      <c r="D22" s="124"/>
      <c r="E22" s="125"/>
      <c r="F22" s="126"/>
      <c r="G22" s="127" t="n">
        <f aca="false">SUM(G17:G21)</f>
        <v>0</v>
      </c>
      <c r="H22" s="128"/>
      <c r="I22" s="129"/>
      <c r="J22" s="135" t="n">
        <f aca="false">SUM(J17:J21)</f>
        <v>0</v>
      </c>
      <c r="K22" s="97"/>
    </row>
    <row r="23" s="98" customFormat="true" ht="13.3" hidden="false" customHeight="false" outlineLevel="1" collapsed="false">
      <c r="A23" s="100" t="s">
        <v>57</v>
      </c>
      <c r="B23" s="101" t="s">
        <v>58</v>
      </c>
      <c r="C23" s="102"/>
      <c r="D23" s="103"/>
      <c r="E23" s="104"/>
      <c r="F23" s="105"/>
      <c r="G23" s="106"/>
      <c r="H23" s="107"/>
      <c r="I23" s="108"/>
      <c r="J23" s="109"/>
      <c r="K23" s="97"/>
      <c r="P23" s="110"/>
    </row>
    <row r="24" s="110" customFormat="true" ht="35.05" hidden="false" customHeight="false" outlineLevel="2" collapsed="false">
      <c r="A24" s="111" t="s">
        <v>59</v>
      </c>
      <c r="B24" s="112" t="s">
        <v>60</v>
      </c>
      <c r="C24" s="136" t="n">
        <v>90082</v>
      </c>
      <c r="D24" s="114" t="s">
        <v>61</v>
      </c>
      <c r="E24" s="134" t="n">
        <v>3692.57</v>
      </c>
      <c r="F24" s="116"/>
      <c r="G24" s="117" t="n">
        <f aca="false">ROUND(E24*F24,2)</f>
        <v>0</v>
      </c>
      <c r="H24" s="118" t="n">
        <f aca="false">IF(K24="",$G$7,$G$6)</f>
        <v>0.2334</v>
      </c>
      <c r="I24" s="119" t="n">
        <f aca="false">ROUND(F24*H24+F24,2)</f>
        <v>0</v>
      </c>
      <c r="J24" s="120" t="n">
        <f aca="false">ROUND(E24*I24,2)</f>
        <v>0</v>
      </c>
      <c r="K24" s="97"/>
    </row>
    <row r="25" s="110" customFormat="true" ht="23.85" hidden="false" customHeight="false" outlineLevel="2" collapsed="false">
      <c r="A25" s="111" t="s">
        <v>62</v>
      </c>
      <c r="B25" s="112" t="s">
        <v>63</v>
      </c>
      <c r="C25" s="136" t="n">
        <v>72918</v>
      </c>
      <c r="D25" s="114" t="s">
        <v>61</v>
      </c>
      <c r="E25" s="115" t="n">
        <v>3089.54</v>
      </c>
      <c r="F25" s="116"/>
      <c r="G25" s="117" t="n">
        <f aca="false">ROUND(E25*F25,2)</f>
        <v>0</v>
      </c>
      <c r="H25" s="118" t="n">
        <f aca="false">IF(K25="",$G$7,$G$6)</f>
        <v>0.2334</v>
      </c>
      <c r="I25" s="119" t="n">
        <f aca="false">ROUND(F25*H25+F25,2)</f>
        <v>0</v>
      </c>
      <c r="J25" s="120" t="n">
        <f aca="false">ROUND(E25*I25,2)</f>
        <v>0</v>
      </c>
      <c r="K25" s="97"/>
    </row>
    <row r="26" s="110" customFormat="true" ht="23.85" hidden="false" customHeight="false" outlineLevel="2" collapsed="false">
      <c r="A26" s="111" t="s">
        <v>64</v>
      </c>
      <c r="B26" s="112" t="s">
        <v>65</v>
      </c>
      <c r="C26" s="137" t="s">
        <v>66</v>
      </c>
      <c r="D26" s="114" t="s">
        <v>61</v>
      </c>
      <c r="E26" s="138" t="n">
        <v>1602.46</v>
      </c>
      <c r="F26" s="116"/>
      <c r="G26" s="117" t="n">
        <f aca="false">ROUND(E26*F26,2)</f>
        <v>0</v>
      </c>
      <c r="H26" s="118" t="n">
        <f aca="false">IF(K26="",$G$7,$G$6)</f>
        <v>0.2334</v>
      </c>
      <c r="I26" s="119" t="n">
        <f aca="false">ROUND(F26*H26+F26,2)</f>
        <v>0</v>
      </c>
      <c r="J26" s="120" t="n">
        <f aca="false">ROUND(E26*I26,2)</f>
        <v>0</v>
      </c>
      <c r="K26" s="97"/>
    </row>
    <row r="27" s="110" customFormat="true" ht="23.85" hidden="false" customHeight="false" outlineLevel="2" collapsed="false">
      <c r="A27" s="111" t="s">
        <v>67</v>
      </c>
      <c r="B27" s="112" t="s">
        <v>68</v>
      </c>
      <c r="C27" s="136" t="n">
        <v>97914</v>
      </c>
      <c r="D27" s="114" t="s">
        <v>69</v>
      </c>
      <c r="E27" s="115" t="n">
        <v>6524.9</v>
      </c>
      <c r="F27" s="116"/>
      <c r="G27" s="117" t="n">
        <f aca="false">ROUND(E27*F27,2)</f>
        <v>0</v>
      </c>
      <c r="H27" s="118" t="n">
        <f aca="false">IF(K27="",$G$7,$G$6)</f>
        <v>0.2334</v>
      </c>
      <c r="I27" s="119" t="n">
        <f aca="false">ROUND(F27*H27+F27,2)</f>
        <v>0</v>
      </c>
      <c r="J27" s="120" t="n">
        <f aca="false">ROUND(E27*I27,2)</f>
        <v>0</v>
      </c>
      <c r="K27" s="97"/>
    </row>
    <row r="28" s="110" customFormat="true" ht="12.8" hidden="false" customHeight="false" outlineLevel="2" collapsed="false">
      <c r="A28" s="111" t="s">
        <v>70</v>
      </c>
      <c r="B28" s="112" t="s">
        <v>71</v>
      </c>
      <c r="C28" s="136" t="n">
        <v>100574</v>
      </c>
      <c r="D28" s="114" t="s">
        <v>61</v>
      </c>
      <c r="E28" s="115" t="n">
        <v>1304.98</v>
      </c>
      <c r="F28" s="116"/>
      <c r="G28" s="117" t="n">
        <f aca="false">ROUND(E28*F28,2)</f>
        <v>0</v>
      </c>
      <c r="H28" s="118" t="n">
        <f aca="false">IF(K28="",$G$7,$G$6)</f>
        <v>0.2334</v>
      </c>
      <c r="I28" s="119" t="n">
        <f aca="false">ROUND(F28*H28+F28,2)</f>
        <v>0</v>
      </c>
      <c r="J28" s="120" t="n">
        <f aca="false">ROUND(E28*I28,2)</f>
        <v>0</v>
      </c>
      <c r="K28" s="97"/>
    </row>
    <row r="29" s="110" customFormat="true" ht="35.05" hidden="false" customHeight="false" outlineLevel="2" collapsed="false">
      <c r="A29" s="111" t="s">
        <v>72</v>
      </c>
      <c r="B29" s="112" t="s">
        <v>73</v>
      </c>
      <c r="C29" s="136" t="n">
        <v>93361</v>
      </c>
      <c r="D29" s="114" t="s">
        <v>61</v>
      </c>
      <c r="E29" s="115" t="n">
        <v>5477.92</v>
      </c>
      <c r="F29" s="116"/>
      <c r="G29" s="117" t="n">
        <f aca="false">ROUND(E29*F29,2)</f>
        <v>0</v>
      </c>
      <c r="H29" s="118" t="n">
        <f aca="false">IF(K29="",$G$7,$G$6)</f>
        <v>0.2334</v>
      </c>
      <c r="I29" s="119" t="n">
        <f aca="false">ROUND(F29*H29+F29,2)</f>
        <v>0</v>
      </c>
      <c r="J29" s="120" t="n">
        <f aca="false">ROUND(E29*I29,2)</f>
        <v>0</v>
      </c>
      <c r="K29" s="97"/>
    </row>
    <row r="30" s="110" customFormat="true" ht="12.8" hidden="false" customHeight="false" outlineLevel="2" collapsed="false">
      <c r="A30" s="111" t="s">
        <v>74</v>
      </c>
      <c r="B30" s="112" t="s">
        <v>75</v>
      </c>
      <c r="C30" s="136" t="s">
        <v>76</v>
      </c>
      <c r="D30" s="114" t="s">
        <v>77</v>
      </c>
      <c r="E30" s="115" t="n">
        <v>475.97</v>
      </c>
      <c r="F30" s="116"/>
      <c r="G30" s="117" t="n">
        <f aca="false">ROUND(E30*F30,2)</f>
        <v>0</v>
      </c>
      <c r="H30" s="118" t="n">
        <f aca="false">IF(K30="",$G$7,$G$6)</f>
        <v>0.2334</v>
      </c>
      <c r="I30" s="119" t="n">
        <f aca="false">ROUND(F30*H30+F30,2)</f>
        <v>0</v>
      </c>
      <c r="J30" s="120" t="n">
        <f aca="false">ROUND(E30*I30,2)</f>
        <v>0</v>
      </c>
      <c r="K30" s="97"/>
    </row>
    <row r="31" s="110" customFormat="true" ht="23.85" hidden="false" customHeight="false" outlineLevel="2" collapsed="false">
      <c r="A31" s="111" t="s">
        <v>78</v>
      </c>
      <c r="B31" s="112" t="s">
        <v>79</v>
      </c>
      <c r="C31" s="136" t="n">
        <v>97914</v>
      </c>
      <c r="D31" s="114" t="s">
        <v>69</v>
      </c>
      <c r="E31" s="115" t="n">
        <v>1933.62</v>
      </c>
      <c r="F31" s="116"/>
      <c r="G31" s="117" t="n">
        <f aca="false">ROUND(E31*F31,2)</f>
        <v>0</v>
      </c>
      <c r="H31" s="118" t="n">
        <f aca="false">IF(K31="",$G$7,$G$6)</f>
        <v>0.2334</v>
      </c>
      <c r="I31" s="119" t="n">
        <f aca="false">ROUND(F31*H31+F31,2)</f>
        <v>0</v>
      </c>
      <c r="J31" s="120" t="n">
        <f aca="false">ROUND(E31*I31,2)</f>
        <v>0</v>
      </c>
      <c r="K31" s="97"/>
    </row>
    <row r="32" s="131" customFormat="true" ht="13.3" hidden="false" customHeight="false" outlineLevel="1" collapsed="false">
      <c r="A32" s="121"/>
      <c r="B32" s="122" t="s">
        <v>37</v>
      </c>
      <c r="C32" s="123"/>
      <c r="D32" s="124"/>
      <c r="E32" s="125"/>
      <c r="F32" s="126"/>
      <c r="G32" s="127" t="n">
        <f aca="false">SUM(G24:G31)</f>
        <v>0</v>
      </c>
      <c r="H32" s="128"/>
      <c r="I32" s="129"/>
      <c r="J32" s="135" t="n">
        <f aca="false">SUM(J24:J31)</f>
        <v>0</v>
      </c>
      <c r="K32" s="97"/>
    </row>
    <row r="33" s="98" customFormat="true" ht="13.3" hidden="false" customHeight="false" outlineLevel="1" collapsed="false">
      <c r="A33" s="100" t="s">
        <v>80</v>
      </c>
      <c r="B33" s="101" t="s">
        <v>81</v>
      </c>
      <c r="C33" s="102"/>
      <c r="D33" s="103"/>
      <c r="E33" s="104"/>
      <c r="F33" s="105"/>
      <c r="G33" s="106"/>
      <c r="H33" s="107"/>
      <c r="I33" s="108"/>
      <c r="J33" s="109"/>
      <c r="K33" s="97"/>
      <c r="P33" s="110"/>
    </row>
    <row r="34" s="110" customFormat="true" ht="12.8" hidden="false" customHeight="false" outlineLevel="2" collapsed="false">
      <c r="A34" s="111" t="s">
        <v>82</v>
      </c>
      <c r="B34" s="112" t="s">
        <v>83</v>
      </c>
      <c r="C34" s="137" t="s">
        <v>84</v>
      </c>
      <c r="D34" s="114" t="s">
        <v>61</v>
      </c>
      <c r="E34" s="115" t="n">
        <v>378.71</v>
      </c>
      <c r="F34" s="116"/>
      <c r="G34" s="117" t="n">
        <f aca="false">ROUND(E34*F34,2)</f>
        <v>0</v>
      </c>
      <c r="H34" s="118" t="n">
        <f aca="false">IF(K34="",$G$7,$G$6)</f>
        <v>0.2334</v>
      </c>
      <c r="I34" s="119" t="n">
        <f aca="false">ROUND(F34*H34+F34,2)</f>
        <v>0</v>
      </c>
      <c r="J34" s="120" t="n">
        <f aca="false">ROUND(E34*I34,2)</f>
        <v>0</v>
      </c>
      <c r="K34" s="97"/>
    </row>
    <row r="35" s="131" customFormat="true" ht="13.3" hidden="false" customHeight="false" outlineLevel="1" collapsed="false">
      <c r="A35" s="121"/>
      <c r="B35" s="122" t="s">
        <v>37</v>
      </c>
      <c r="C35" s="123"/>
      <c r="D35" s="124"/>
      <c r="E35" s="125"/>
      <c r="F35" s="126"/>
      <c r="G35" s="127" t="n">
        <f aca="false">SUM(G34:G34)</f>
        <v>0</v>
      </c>
      <c r="H35" s="128"/>
      <c r="I35" s="129"/>
      <c r="J35" s="135" t="n">
        <f aca="false">SUM(J34:J34)</f>
        <v>0</v>
      </c>
      <c r="K35" s="97"/>
    </row>
    <row r="36" s="98" customFormat="true" ht="13.3" hidden="false" customHeight="false" outlineLevel="1" collapsed="false">
      <c r="A36" s="100" t="s">
        <v>85</v>
      </c>
      <c r="B36" s="101" t="s">
        <v>86</v>
      </c>
      <c r="C36" s="102"/>
      <c r="D36" s="103"/>
      <c r="E36" s="104"/>
      <c r="F36" s="105"/>
      <c r="G36" s="106"/>
      <c r="H36" s="107"/>
      <c r="I36" s="108"/>
      <c r="J36" s="109"/>
      <c r="K36" s="97"/>
      <c r="P36" s="110"/>
    </row>
    <row r="37" s="110" customFormat="true" ht="23.85" hidden="false" customHeight="false" outlineLevel="2" collapsed="false">
      <c r="A37" s="111" t="s">
        <v>87</v>
      </c>
      <c r="B37" s="112" t="s">
        <v>88</v>
      </c>
      <c r="C37" s="113" t="s">
        <v>89</v>
      </c>
      <c r="D37" s="114" t="s">
        <v>36</v>
      </c>
      <c r="E37" s="115" t="n">
        <v>1713.55</v>
      </c>
      <c r="F37" s="116"/>
      <c r="G37" s="117" t="n">
        <f aca="false">ROUND(E37*F37,2)</f>
        <v>0</v>
      </c>
      <c r="H37" s="118" t="n">
        <f aca="false">IF(K37="",$G$7,$G$6)</f>
        <v>0.2334</v>
      </c>
      <c r="I37" s="119" t="n">
        <f aca="false">ROUND(F37*H37+F37,2)</f>
        <v>0</v>
      </c>
      <c r="J37" s="120" t="n">
        <f aca="false">ROUND(E37*I37,2)</f>
        <v>0</v>
      </c>
      <c r="K37" s="97"/>
    </row>
    <row r="38" s="110" customFormat="true" ht="23.85" hidden="false" customHeight="false" outlineLevel="2" collapsed="false">
      <c r="A38" s="111" t="s">
        <v>90</v>
      </c>
      <c r="B38" s="112" t="s">
        <v>91</v>
      </c>
      <c r="C38" s="113" t="s">
        <v>92</v>
      </c>
      <c r="D38" s="114" t="s">
        <v>36</v>
      </c>
      <c r="E38" s="115" t="n">
        <v>839</v>
      </c>
      <c r="F38" s="116"/>
      <c r="G38" s="117" t="n">
        <f aca="false">ROUND(E38*F38,2)</f>
        <v>0</v>
      </c>
      <c r="H38" s="118" t="n">
        <f aca="false">IF(K38="",$G$7,$G$6)</f>
        <v>0.2334</v>
      </c>
      <c r="I38" s="119" t="n">
        <f aca="false">ROUND(F38*H38+F38,2)</f>
        <v>0</v>
      </c>
      <c r="J38" s="120" t="n">
        <f aca="false">ROUND(E38*I38,2)</f>
        <v>0</v>
      </c>
      <c r="K38" s="97"/>
    </row>
    <row r="39" s="110" customFormat="true" ht="12.8" hidden="false" customHeight="false" outlineLevel="2" collapsed="false">
      <c r="A39" s="111" t="s">
        <v>93</v>
      </c>
      <c r="B39" s="112" t="s">
        <v>94</v>
      </c>
      <c r="C39" s="113" t="n">
        <v>83770</v>
      </c>
      <c r="D39" s="114" t="s">
        <v>36</v>
      </c>
      <c r="E39" s="138" t="n">
        <v>435</v>
      </c>
      <c r="F39" s="116"/>
      <c r="G39" s="117" t="n">
        <f aca="false">ROUND(E39*F39,2)</f>
        <v>0</v>
      </c>
      <c r="H39" s="118" t="n">
        <f aca="false">IF(K39="",$G$7,$G$6)</f>
        <v>0.2334</v>
      </c>
      <c r="I39" s="119" t="n">
        <f aca="false">ROUND(F39*H39+F39,2)</f>
        <v>0</v>
      </c>
      <c r="J39" s="120" t="n">
        <f aca="false">ROUND(E39*I39,2)</f>
        <v>0</v>
      </c>
      <c r="K39" s="97"/>
    </row>
    <row r="40" s="131" customFormat="true" ht="13.3" hidden="false" customHeight="false" outlineLevel="1" collapsed="false">
      <c r="A40" s="121"/>
      <c r="B40" s="122" t="s">
        <v>37</v>
      </c>
      <c r="C40" s="123"/>
      <c r="D40" s="124"/>
      <c r="E40" s="125"/>
      <c r="F40" s="126"/>
      <c r="G40" s="127" t="n">
        <f aca="false">SUM(G37:G39)</f>
        <v>0</v>
      </c>
      <c r="H40" s="128"/>
      <c r="I40" s="129"/>
      <c r="J40" s="135" t="n">
        <f aca="false">SUM(J37:J39)</f>
        <v>0</v>
      </c>
      <c r="K40" s="97"/>
    </row>
    <row r="41" s="98" customFormat="true" ht="13.3" hidden="false" customHeight="false" outlineLevel="1" collapsed="false">
      <c r="A41" s="100" t="s">
        <v>95</v>
      </c>
      <c r="B41" s="101" t="s">
        <v>96</v>
      </c>
      <c r="C41" s="102"/>
      <c r="D41" s="103"/>
      <c r="E41" s="104"/>
      <c r="F41" s="105"/>
      <c r="G41" s="106"/>
      <c r="H41" s="107"/>
      <c r="I41" s="108"/>
      <c r="J41" s="109"/>
      <c r="K41" s="97"/>
      <c r="P41" s="110"/>
    </row>
    <row r="42" s="110" customFormat="true" ht="12.8" hidden="false" customHeight="false" outlineLevel="2" collapsed="false">
      <c r="A42" s="111" t="s">
        <v>97</v>
      </c>
      <c r="B42" s="112" t="s">
        <v>98</v>
      </c>
      <c r="C42" s="139" t="n">
        <v>7745</v>
      </c>
      <c r="D42" s="114" t="s">
        <v>47</v>
      </c>
      <c r="E42" s="140" t="n">
        <v>247</v>
      </c>
      <c r="F42" s="116"/>
      <c r="G42" s="117" t="n">
        <f aca="false">ROUND(E42*F42,2)</f>
        <v>0</v>
      </c>
      <c r="H42" s="118" t="n">
        <f aca="false">IF(K42="",$G$7,$G$6)</f>
        <v>0.196</v>
      </c>
      <c r="I42" s="119" t="n">
        <f aca="false">ROUND(F42*H42+F42,2)</f>
        <v>0</v>
      </c>
      <c r="J42" s="120" t="n">
        <f aca="false">ROUND(E42*I42,2)</f>
        <v>0</v>
      </c>
      <c r="K42" s="97" t="s">
        <v>99</v>
      </c>
    </row>
    <row r="43" s="110" customFormat="true" ht="12.8" hidden="false" customHeight="false" outlineLevel="2" collapsed="false">
      <c r="A43" s="111" t="s">
        <v>100</v>
      </c>
      <c r="B43" s="112" t="s">
        <v>101</v>
      </c>
      <c r="C43" s="139" t="n">
        <v>7763</v>
      </c>
      <c r="D43" s="114" t="s">
        <v>47</v>
      </c>
      <c r="E43" s="140" t="n">
        <v>189.6</v>
      </c>
      <c r="F43" s="116"/>
      <c r="G43" s="117" t="n">
        <f aca="false">ROUND(E43*F43,2)</f>
        <v>0</v>
      </c>
      <c r="H43" s="118" t="n">
        <f aca="false">IF(K43="",$G$7,$G$6)</f>
        <v>0.196</v>
      </c>
      <c r="I43" s="119" t="n">
        <f aca="false">ROUND(F43*H43+F43,2)</f>
        <v>0</v>
      </c>
      <c r="J43" s="120" t="n">
        <f aca="false">ROUND(E43*I43,2)</f>
        <v>0</v>
      </c>
      <c r="K43" s="97" t="s">
        <v>99</v>
      </c>
    </row>
    <row r="44" s="110" customFormat="true" ht="12.8" hidden="false" customHeight="false" outlineLevel="2" collapsed="false">
      <c r="A44" s="111" t="s">
        <v>102</v>
      </c>
      <c r="B44" s="112" t="s">
        <v>103</v>
      </c>
      <c r="C44" s="139" t="n">
        <v>7766</v>
      </c>
      <c r="D44" s="114" t="s">
        <v>47</v>
      </c>
      <c r="E44" s="140" t="n">
        <v>856</v>
      </c>
      <c r="F44" s="116"/>
      <c r="G44" s="117" t="n">
        <f aca="false">ROUND(E44*F44,2)</f>
        <v>0</v>
      </c>
      <c r="H44" s="118" t="n">
        <f aca="false">IF(K44="",$G$7,$G$6)</f>
        <v>0.196</v>
      </c>
      <c r="I44" s="119" t="n">
        <f aca="false">ROUND(F44*H44+F44,2)</f>
        <v>0</v>
      </c>
      <c r="J44" s="120" t="n">
        <f aca="false">ROUND(E44*I44,2)</f>
        <v>0</v>
      </c>
      <c r="K44" s="97" t="s">
        <v>99</v>
      </c>
    </row>
    <row r="45" s="110" customFormat="true" ht="35.05" hidden="false" customHeight="false" outlineLevel="2" collapsed="false">
      <c r="A45" s="111" t="s">
        <v>104</v>
      </c>
      <c r="B45" s="112" t="s">
        <v>105</v>
      </c>
      <c r="C45" s="139" t="n">
        <v>92809</v>
      </c>
      <c r="D45" s="114" t="s">
        <v>47</v>
      </c>
      <c r="E45" s="140" t="n">
        <v>247</v>
      </c>
      <c r="F45" s="116"/>
      <c r="G45" s="117" t="n">
        <f aca="false">ROUND(E45*F45,2)</f>
        <v>0</v>
      </c>
      <c r="H45" s="118" t="n">
        <f aca="false">IF(K45="",$G$7,$G$6)</f>
        <v>0.2334</v>
      </c>
      <c r="I45" s="119" t="n">
        <f aca="false">ROUND(F45*H45+F45,2)</f>
        <v>0</v>
      </c>
      <c r="J45" s="120" t="n">
        <f aca="false">ROUND(E45*I45,2)</f>
        <v>0</v>
      </c>
      <c r="K45" s="97"/>
      <c r="O45" s="141"/>
    </row>
    <row r="46" s="110" customFormat="true" ht="35.05" hidden="false" customHeight="false" outlineLevel="2" collapsed="false">
      <c r="A46" s="111" t="s">
        <v>106</v>
      </c>
      <c r="B46" s="112" t="s">
        <v>107</v>
      </c>
      <c r="C46" s="139" t="n">
        <v>92813</v>
      </c>
      <c r="D46" s="114" t="s">
        <v>47</v>
      </c>
      <c r="E46" s="140" t="n">
        <v>189.6</v>
      </c>
      <c r="F46" s="116"/>
      <c r="G46" s="117" t="n">
        <f aca="false">ROUND(E46*F46,2)</f>
        <v>0</v>
      </c>
      <c r="H46" s="118" t="n">
        <f aca="false">IF(K46="",$G$7,$G$6)</f>
        <v>0.2334</v>
      </c>
      <c r="I46" s="119" t="n">
        <f aca="false">ROUND(F46*H46+F46,2)</f>
        <v>0</v>
      </c>
      <c r="J46" s="120" t="n">
        <f aca="false">ROUND(E46*I46,2)</f>
        <v>0</v>
      </c>
      <c r="K46" s="97"/>
    </row>
    <row r="47" s="110" customFormat="true" ht="35.05" hidden="false" customHeight="false" outlineLevel="2" collapsed="false">
      <c r="A47" s="111" t="s">
        <v>108</v>
      </c>
      <c r="B47" s="112" t="s">
        <v>109</v>
      </c>
      <c r="C47" s="139" t="n">
        <v>92817</v>
      </c>
      <c r="D47" s="114" t="s">
        <v>47</v>
      </c>
      <c r="E47" s="140" t="n">
        <v>856</v>
      </c>
      <c r="F47" s="116"/>
      <c r="G47" s="117" t="n">
        <f aca="false">ROUND(E47*F47,2)</f>
        <v>0</v>
      </c>
      <c r="H47" s="118" t="n">
        <f aca="false">IF(K47="",$G$7,$G$6)</f>
        <v>0.2334</v>
      </c>
      <c r="I47" s="119" t="n">
        <f aca="false">ROUND(F47*H47+F47,2)</f>
        <v>0</v>
      </c>
      <c r="J47" s="120" t="n">
        <f aca="false">ROUND(E47*I47,2)</f>
        <v>0</v>
      </c>
      <c r="K47" s="97"/>
    </row>
    <row r="48" s="131" customFormat="true" ht="13.3" hidden="false" customHeight="false" outlineLevel="1" collapsed="false">
      <c r="A48" s="121"/>
      <c r="B48" s="122" t="s">
        <v>37</v>
      </c>
      <c r="C48" s="123"/>
      <c r="D48" s="124"/>
      <c r="E48" s="125"/>
      <c r="F48" s="126"/>
      <c r="G48" s="127" t="n">
        <f aca="false">SUM(G42:G47)</f>
        <v>0</v>
      </c>
      <c r="H48" s="128"/>
      <c r="I48" s="129"/>
      <c r="J48" s="135" t="n">
        <f aca="false">SUM(J42:J47)</f>
        <v>0</v>
      </c>
      <c r="K48" s="97"/>
    </row>
    <row r="49" s="98" customFormat="true" ht="13.3" hidden="false" customHeight="false" outlineLevel="1" collapsed="false">
      <c r="A49" s="100" t="s">
        <v>110</v>
      </c>
      <c r="B49" s="101" t="s">
        <v>111</v>
      </c>
      <c r="C49" s="102"/>
      <c r="D49" s="103"/>
      <c r="E49" s="104"/>
      <c r="F49" s="105"/>
      <c r="G49" s="106"/>
      <c r="H49" s="107"/>
      <c r="I49" s="108"/>
      <c r="J49" s="109"/>
      <c r="K49" s="97"/>
      <c r="P49" s="110"/>
    </row>
    <row r="50" s="110" customFormat="true" ht="23.85" hidden="false" customHeight="false" outlineLevel="2" collapsed="false">
      <c r="A50" s="111" t="s">
        <v>112</v>
      </c>
      <c r="B50" s="112" t="s">
        <v>113</v>
      </c>
      <c r="C50" s="133" t="n">
        <v>6240</v>
      </c>
      <c r="D50" s="114" t="s">
        <v>114</v>
      </c>
      <c r="E50" s="138" t="n">
        <v>19</v>
      </c>
      <c r="F50" s="116"/>
      <c r="G50" s="117" t="n">
        <f aca="false">ROUND(E50*F50,2)</f>
        <v>0</v>
      </c>
      <c r="H50" s="118" t="n">
        <f aca="false">IF(K50="",$G$7,$G$6)</f>
        <v>0.196</v>
      </c>
      <c r="I50" s="119" t="n">
        <f aca="false">ROUND(F50*H50+F50,2)</f>
        <v>0</v>
      </c>
      <c r="J50" s="120" t="n">
        <f aca="false">ROUND(E50*I50,2)</f>
        <v>0</v>
      </c>
      <c r="K50" s="97" t="s">
        <v>99</v>
      </c>
    </row>
    <row r="51" s="110" customFormat="true" ht="12.8" hidden="false" customHeight="false" outlineLevel="2" collapsed="false">
      <c r="A51" s="111" t="s">
        <v>115</v>
      </c>
      <c r="B51" s="112" t="s">
        <v>116</v>
      </c>
      <c r="C51" s="133" t="n">
        <v>73607</v>
      </c>
      <c r="D51" s="114" t="s">
        <v>114</v>
      </c>
      <c r="E51" s="138" t="n">
        <v>19</v>
      </c>
      <c r="F51" s="116"/>
      <c r="G51" s="117" t="n">
        <f aca="false">ROUND(E51*F51,2)</f>
        <v>0</v>
      </c>
      <c r="H51" s="118" t="n">
        <f aca="false">IF(K51="",$G$7,$G$6)</f>
        <v>0.2334</v>
      </c>
      <c r="I51" s="119" t="n">
        <f aca="false">ROUND(F51*H51+F51,2)</f>
        <v>0</v>
      </c>
      <c r="J51" s="120" t="n">
        <f aca="false">ROUND(E51*I51,2)</f>
        <v>0</v>
      </c>
      <c r="K51" s="97"/>
    </row>
    <row r="52" s="110" customFormat="true" ht="23.85" hidden="false" customHeight="false" outlineLevel="2" collapsed="false">
      <c r="A52" s="111" t="s">
        <v>117</v>
      </c>
      <c r="B52" s="112" t="s">
        <v>118</v>
      </c>
      <c r="C52" s="133" t="n">
        <v>99292</v>
      </c>
      <c r="D52" s="114" t="s">
        <v>119</v>
      </c>
      <c r="E52" s="138" t="n">
        <v>6</v>
      </c>
      <c r="F52" s="116"/>
      <c r="G52" s="117" t="n">
        <f aca="false">ROUND(E52*F52,2)</f>
        <v>0</v>
      </c>
      <c r="H52" s="118" t="n">
        <f aca="false">IF(K52="",$G$7,$G$6)</f>
        <v>0.2334</v>
      </c>
      <c r="I52" s="119" t="n">
        <f aca="false">ROUND(F52*H52+F52,2)</f>
        <v>0</v>
      </c>
      <c r="J52" s="120" t="n">
        <f aca="false">ROUND(E52*I52,2)</f>
        <v>0</v>
      </c>
      <c r="K52" s="97"/>
    </row>
    <row r="53" s="110" customFormat="true" ht="23.85" hidden="false" customHeight="false" outlineLevel="2" collapsed="false">
      <c r="A53" s="111" t="s">
        <v>120</v>
      </c>
      <c r="B53" s="112" t="s">
        <v>121</v>
      </c>
      <c r="C53" s="133" t="n">
        <v>99301</v>
      </c>
      <c r="D53" s="114" t="s">
        <v>119</v>
      </c>
      <c r="E53" s="138" t="n">
        <v>13</v>
      </c>
      <c r="F53" s="116"/>
      <c r="G53" s="117" t="n">
        <f aca="false">ROUND(E53*F53,2)</f>
        <v>0</v>
      </c>
      <c r="H53" s="118" t="n">
        <f aca="false">IF(K53="",$G$7,$G$6)</f>
        <v>0.2334</v>
      </c>
      <c r="I53" s="119" t="n">
        <f aca="false">ROUND(F53*H53+F53,2)</f>
        <v>0</v>
      </c>
      <c r="J53" s="120" t="n">
        <f aca="false">ROUND(E53*I53,2)</f>
        <v>0</v>
      </c>
      <c r="K53" s="97"/>
    </row>
    <row r="54" s="110" customFormat="true" ht="23.85" hidden="false" customHeight="false" outlineLevel="2" collapsed="false">
      <c r="A54" s="111" t="s">
        <v>122</v>
      </c>
      <c r="B54" s="112" t="s">
        <v>123</v>
      </c>
      <c r="C54" s="133" t="n">
        <v>99243</v>
      </c>
      <c r="D54" s="114" t="s">
        <v>47</v>
      </c>
      <c r="E54" s="138" t="n">
        <v>45.5</v>
      </c>
      <c r="F54" s="116"/>
      <c r="G54" s="117" t="n">
        <f aca="false">ROUND(E54*F54,2)</f>
        <v>0</v>
      </c>
      <c r="H54" s="118" t="n">
        <f aca="false">IF(K54="",$G$7,$G$6)</f>
        <v>0.2334</v>
      </c>
      <c r="I54" s="119" t="n">
        <f aca="false">ROUND(F54*H54+F54,2)</f>
        <v>0</v>
      </c>
      <c r="J54" s="120" t="n">
        <f aca="false">ROUND(E54*I54,2)</f>
        <v>0</v>
      </c>
      <c r="K54" s="97"/>
    </row>
    <row r="55" s="110" customFormat="true" ht="12.8" hidden="false" customHeight="false" outlineLevel="2" collapsed="false">
      <c r="A55" s="111" t="s">
        <v>124</v>
      </c>
      <c r="B55" s="112" t="s">
        <v>125</v>
      </c>
      <c r="C55" s="133" t="n">
        <v>99319</v>
      </c>
      <c r="D55" s="114" t="s">
        <v>47</v>
      </c>
      <c r="E55" s="138" t="n">
        <v>19</v>
      </c>
      <c r="F55" s="116"/>
      <c r="G55" s="117" t="n">
        <f aca="false">ROUND(E55*F55,2)</f>
        <v>0</v>
      </c>
      <c r="H55" s="118" t="n">
        <f aca="false">IF(K55="",$G$7,$G$6)</f>
        <v>0.2334</v>
      </c>
      <c r="I55" s="119" t="n">
        <f aca="false">ROUND(F55*H55+F55,2)</f>
        <v>0</v>
      </c>
      <c r="J55" s="120" t="n">
        <f aca="false">ROUND(E55*I55,2)</f>
        <v>0</v>
      </c>
      <c r="K55" s="97"/>
    </row>
    <row r="56" s="131" customFormat="true" ht="13.3" hidden="false" customHeight="false" outlineLevel="1" collapsed="false">
      <c r="A56" s="121"/>
      <c r="B56" s="122" t="s">
        <v>37</v>
      </c>
      <c r="C56" s="123"/>
      <c r="D56" s="124"/>
      <c r="E56" s="125"/>
      <c r="F56" s="126"/>
      <c r="G56" s="127" t="n">
        <f aca="false">SUM(G50:G55)</f>
        <v>0</v>
      </c>
      <c r="H56" s="128"/>
      <c r="I56" s="129"/>
      <c r="J56" s="135" t="n">
        <f aca="false">SUM(J50:J55)</f>
        <v>0</v>
      </c>
      <c r="K56" s="97"/>
    </row>
    <row r="57" s="98" customFormat="true" ht="13.3" hidden="false" customHeight="false" outlineLevel="1" collapsed="false">
      <c r="A57" s="100" t="s">
        <v>126</v>
      </c>
      <c r="B57" s="101" t="s">
        <v>127</v>
      </c>
      <c r="C57" s="102"/>
      <c r="D57" s="103"/>
      <c r="E57" s="104"/>
      <c r="F57" s="105"/>
      <c r="G57" s="106"/>
      <c r="H57" s="107"/>
      <c r="I57" s="108"/>
      <c r="J57" s="109"/>
      <c r="K57" s="97"/>
      <c r="P57" s="110"/>
    </row>
    <row r="58" s="110" customFormat="true" ht="23.85" hidden="false" customHeight="false" outlineLevel="2" collapsed="false">
      <c r="A58" s="111" t="s">
        <v>128</v>
      </c>
      <c r="B58" s="112" t="s">
        <v>129</v>
      </c>
      <c r="C58" s="139" t="n">
        <v>83659</v>
      </c>
      <c r="D58" s="114" t="s">
        <v>114</v>
      </c>
      <c r="E58" s="138" t="n">
        <v>38</v>
      </c>
      <c r="F58" s="116"/>
      <c r="G58" s="117" t="n">
        <f aca="false">ROUND(E58*F58,2)</f>
        <v>0</v>
      </c>
      <c r="H58" s="118" t="n">
        <f aca="false">IF(K58="",$G$7,$G$6)</f>
        <v>0.2334</v>
      </c>
      <c r="I58" s="119" t="n">
        <f aca="false">ROUND(F58*H58+F58,2)</f>
        <v>0</v>
      </c>
      <c r="J58" s="120" t="n">
        <f aca="false">ROUND(E58*I58,2)</f>
        <v>0</v>
      </c>
      <c r="K58" s="97"/>
    </row>
    <row r="59" s="131" customFormat="true" ht="13.3" hidden="false" customHeight="false" outlineLevel="1" collapsed="false">
      <c r="A59" s="121"/>
      <c r="B59" s="122" t="s">
        <v>37</v>
      </c>
      <c r="C59" s="123"/>
      <c r="D59" s="124"/>
      <c r="E59" s="125"/>
      <c r="F59" s="126"/>
      <c r="G59" s="127" t="n">
        <f aca="false">SUM(G58:G58)</f>
        <v>0</v>
      </c>
      <c r="H59" s="128"/>
      <c r="I59" s="129"/>
      <c r="J59" s="135" t="n">
        <f aca="false">SUM(J58:J58)</f>
        <v>0</v>
      </c>
      <c r="K59" s="97"/>
    </row>
    <row r="60" s="98" customFormat="true" ht="13.3" hidden="false" customHeight="false" outlineLevel="1" collapsed="false">
      <c r="A60" s="100" t="s">
        <v>130</v>
      </c>
      <c r="B60" s="101" t="s">
        <v>131</v>
      </c>
      <c r="C60" s="102"/>
      <c r="D60" s="103"/>
      <c r="E60" s="104"/>
      <c r="F60" s="105"/>
      <c r="G60" s="106"/>
      <c r="H60" s="107"/>
      <c r="I60" s="108"/>
      <c r="J60" s="109"/>
      <c r="K60" s="97"/>
      <c r="P60" s="110"/>
    </row>
    <row r="61" s="110" customFormat="true" ht="12.8" hidden="false" customHeight="false" outlineLevel="2" collapsed="false">
      <c r="A61" s="111" t="s">
        <v>132</v>
      </c>
      <c r="B61" s="112" t="s">
        <v>133</v>
      </c>
      <c r="C61" s="137" t="s">
        <v>134</v>
      </c>
      <c r="D61" s="114" t="s">
        <v>61</v>
      </c>
      <c r="E61" s="134" t="n">
        <v>0.46</v>
      </c>
      <c r="F61" s="116"/>
      <c r="G61" s="117" t="n">
        <f aca="false">ROUND(E61*F61,2)</f>
        <v>0</v>
      </c>
      <c r="H61" s="118" t="n">
        <f aca="false">IF(K61="",$G$7,$G$6)</f>
        <v>0.2334</v>
      </c>
      <c r="I61" s="119" t="n">
        <f aca="false">ROUND(F61*H61+F61,2)</f>
        <v>0</v>
      </c>
      <c r="J61" s="120" t="n">
        <f aca="false">ROUND(E61*I61,2)</f>
        <v>0</v>
      </c>
      <c r="K61" s="97"/>
    </row>
    <row r="62" s="110" customFormat="true" ht="23.85" hidden="false" customHeight="false" outlineLevel="2" collapsed="false">
      <c r="A62" s="111" t="s">
        <v>135</v>
      </c>
      <c r="B62" s="112" t="s">
        <v>136</v>
      </c>
      <c r="C62" s="137" t="n">
        <v>94971</v>
      </c>
      <c r="D62" s="114" t="s">
        <v>61</v>
      </c>
      <c r="E62" s="142" t="n">
        <v>4.34</v>
      </c>
      <c r="F62" s="116"/>
      <c r="G62" s="117" t="n">
        <f aca="false">ROUND(E62*F62,2)</f>
        <v>0</v>
      </c>
      <c r="H62" s="118" t="n">
        <f aca="false">IF(K62="",$G$7,$G$6)</f>
        <v>0.2334</v>
      </c>
      <c r="I62" s="119" t="n">
        <f aca="false">ROUND(F62*H62+F62,2)</f>
        <v>0</v>
      </c>
      <c r="J62" s="120" t="n">
        <f aca="false">ROUND(E62*I62,2)</f>
        <v>0</v>
      </c>
      <c r="K62" s="97"/>
    </row>
    <row r="63" s="110" customFormat="true" ht="12.8" hidden="false" customHeight="false" outlineLevel="2" collapsed="false">
      <c r="A63" s="111" t="s">
        <v>137</v>
      </c>
      <c r="B63" s="112" t="s">
        <v>138</v>
      </c>
      <c r="C63" s="139" t="s">
        <v>139</v>
      </c>
      <c r="D63" s="114" t="s">
        <v>61</v>
      </c>
      <c r="E63" s="142" t="n">
        <v>4.34</v>
      </c>
      <c r="F63" s="116"/>
      <c r="G63" s="117" t="n">
        <f aca="false">ROUND(E63*F63,2)</f>
        <v>0</v>
      </c>
      <c r="H63" s="118" t="n">
        <f aca="false">IF(K63="",$G$7,$G$6)</f>
        <v>0.2334</v>
      </c>
      <c r="I63" s="119" t="n">
        <f aca="false">ROUND(F63*H63+F63,2)</f>
        <v>0</v>
      </c>
      <c r="J63" s="120" t="n">
        <f aca="false">ROUND(E63*I63,2)</f>
        <v>0</v>
      </c>
      <c r="K63" s="97"/>
    </row>
    <row r="64" s="110" customFormat="true" ht="12.8" hidden="false" customHeight="false" outlineLevel="2" collapsed="false">
      <c r="A64" s="111" t="s">
        <v>140</v>
      </c>
      <c r="B64" s="112" t="s">
        <v>141</v>
      </c>
      <c r="C64" s="139" t="n">
        <v>5970</v>
      </c>
      <c r="D64" s="114" t="s">
        <v>36</v>
      </c>
      <c r="E64" s="142" t="n">
        <v>26.97</v>
      </c>
      <c r="F64" s="116"/>
      <c r="G64" s="117" t="n">
        <f aca="false">ROUND(E64*F64,2)</f>
        <v>0</v>
      </c>
      <c r="H64" s="118" t="n">
        <f aca="false">IF(K64="",$G$7,$G$6)</f>
        <v>0.2334</v>
      </c>
      <c r="I64" s="119" t="n">
        <f aca="false">ROUND(F64*H64+F64,2)</f>
        <v>0</v>
      </c>
      <c r="J64" s="120" t="n">
        <f aca="false">ROUND(E64*I64,2)</f>
        <v>0</v>
      </c>
      <c r="K64" s="97"/>
    </row>
    <row r="65" s="110" customFormat="true" ht="35.05" hidden="false" customHeight="false" outlineLevel="2" collapsed="false">
      <c r="A65" s="111" t="s">
        <v>142</v>
      </c>
      <c r="B65" s="112" t="s">
        <v>143</v>
      </c>
      <c r="C65" s="137" t="n">
        <v>92917</v>
      </c>
      <c r="D65" s="114" t="s">
        <v>144</v>
      </c>
      <c r="E65" s="142" t="n">
        <v>313</v>
      </c>
      <c r="F65" s="116"/>
      <c r="G65" s="117" t="n">
        <f aca="false">ROUND(E65*F65,2)</f>
        <v>0</v>
      </c>
      <c r="H65" s="118" t="n">
        <f aca="false">IF(K65="",$G$7,$G$6)</f>
        <v>0.2334</v>
      </c>
      <c r="I65" s="119" t="n">
        <f aca="false">ROUND(F65*H65+F65,2)</f>
        <v>0</v>
      </c>
      <c r="J65" s="120" t="n">
        <f aca="false">ROUND(E65*I65,2)</f>
        <v>0</v>
      </c>
      <c r="K65" s="97"/>
    </row>
    <row r="66" s="110" customFormat="true" ht="35.05" hidden="false" customHeight="false" outlineLevel="2" collapsed="false">
      <c r="A66" s="111" t="s">
        <v>145</v>
      </c>
      <c r="B66" s="112" t="s">
        <v>146</v>
      </c>
      <c r="C66" s="137" t="n">
        <v>92919</v>
      </c>
      <c r="D66" s="114" t="s">
        <v>144</v>
      </c>
      <c r="E66" s="142" t="n">
        <v>36</v>
      </c>
      <c r="F66" s="116"/>
      <c r="G66" s="117" t="n">
        <f aca="false">ROUND(E66*F66,2)</f>
        <v>0</v>
      </c>
      <c r="H66" s="118" t="n">
        <f aca="false">IF(K66="",$G$7,$G$6)</f>
        <v>0.2334</v>
      </c>
      <c r="I66" s="119" t="n">
        <f aca="false">ROUND(F66*H66+F66,2)</f>
        <v>0</v>
      </c>
      <c r="J66" s="120" t="n">
        <f aca="false">ROUND(E66*I66,2)</f>
        <v>0</v>
      </c>
      <c r="K66" s="97"/>
    </row>
    <row r="67" s="110" customFormat="true" ht="35.05" hidden="false" customHeight="false" outlineLevel="2" collapsed="false">
      <c r="A67" s="111" t="s">
        <v>147</v>
      </c>
      <c r="B67" s="112" t="s">
        <v>148</v>
      </c>
      <c r="C67" s="137" t="n">
        <v>92921</v>
      </c>
      <c r="D67" s="114" t="s">
        <v>144</v>
      </c>
      <c r="E67" s="142" t="n">
        <v>32</v>
      </c>
      <c r="F67" s="116"/>
      <c r="G67" s="117" t="n">
        <f aca="false">ROUND(E67*F67,2)</f>
        <v>0</v>
      </c>
      <c r="H67" s="118" t="n">
        <f aca="false">IF(K67="",$G$7,$G$6)</f>
        <v>0.2334</v>
      </c>
      <c r="I67" s="119" t="n">
        <f aca="false">ROUND(F67*H67+F67,2)</f>
        <v>0</v>
      </c>
      <c r="J67" s="120" t="n">
        <f aca="false">ROUND(E67*I67,2)</f>
        <v>0</v>
      </c>
      <c r="K67" s="97"/>
    </row>
    <row r="68" s="131" customFormat="true" ht="13.3" hidden="false" customHeight="false" outlineLevel="1" collapsed="false">
      <c r="A68" s="121"/>
      <c r="B68" s="122" t="s">
        <v>37</v>
      </c>
      <c r="C68" s="123"/>
      <c r="D68" s="124"/>
      <c r="E68" s="125"/>
      <c r="F68" s="126"/>
      <c r="G68" s="127" t="n">
        <f aca="false">SUM(G61:G67)</f>
        <v>0</v>
      </c>
      <c r="H68" s="128"/>
      <c r="I68" s="129"/>
      <c r="J68" s="127" t="n">
        <f aca="false">SUM(J61:J67)</f>
        <v>0</v>
      </c>
      <c r="K68" s="97"/>
    </row>
    <row r="69" s="98" customFormat="true" ht="13.3" hidden="false" customHeight="false" outlineLevel="1" collapsed="false">
      <c r="A69" s="100" t="s">
        <v>149</v>
      </c>
      <c r="B69" s="101" t="s">
        <v>150</v>
      </c>
      <c r="C69" s="102"/>
      <c r="D69" s="103"/>
      <c r="E69" s="104"/>
      <c r="F69" s="105"/>
      <c r="G69" s="106"/>
      <c r="H69" s="107"/>
      <c r="I69" s="108"/>
      <c r="J69" s="109"/>
      <c r="K69" s="97"/>
      <c r="P69" s="110"/>
    </row>
    <row r="70" s="110" customFormat="true" ht="23.85" hidden="false" customHeight="false" outlineLevel="2" collapsed="false">
      <c r="A70" s="111" t="s">
        <v>151</v>
      </c>
      <c r="B70" s="112" t="s">
        <v>152</v>
      </c>
      <c r="C70" s="139" t="n">
        <v>72915</v>
      </c>
      <c r="D70" s="114" t="s">
        <v>61</v>
      </c>
      <c r="E70" s="134" t="n">
        <v>33.1</v>
      </c>
      <c r="F70" s="116"/>
      <c r="G70" s="117" t="n">
        <f aca="false">ROUND(E70*F70,2)</f>
        <v>0</v>
      </c>
      <c r="H70" s="118" t="n">
        <f aca="false">IF(K70="",$G$7,$G$6)</f>
        <v>0.2334</v>
      </c>
      <c r="I70" s="119" t="n">
        <f aca="false">ROUND(F70*H70+F70,2)</f>
        <v>0</v>
      </c>
      <c r="J70" s="120" t="n">
        <f aca="false">ROUND(E70*I70,2)</f>
        <v>0</v>
      </c>
      <c r="K70" s="97"/>
    </row>
    <row r="71" s="110" customFormat="true" ht="23.85" hidden="false" customHeight="false" outlineLevel="2" collapsed="false">
      <c r="A71" s="111" t="s">
        <v>153</v>
      </c>
      <c r="B71" s="112" t="s">
        <v>65</v>
      </c>
      <c r="C71" s="137" t="s">
        <v>66</v>
      </c>
      <c r="D71" s="114" t="s">
        <v>61</v>
      </c>
      <c r="E71" s="134" t="n">
        <v>43.03</v>
      </c>
      <c r="F71" s="116"/>
      <c r="G71" s="117" t="n">
        <f aca="false">ROUND(E71*F71,2)</f>
        <v>0</v>
      </c>
      <c r="H71" s="118" t="n">
        <f aca="false">IF(K71="",$G$7,$G$6)</f>
        <v>0.2334</v>
      </c>
      <c r="I71" s="119" t="n">
        <f aca="false">ROUND(F71*H71+F71,2)</f>
        <v>0</v>
      </c>
      <c r="J71" s="120" t="n">
        <f aca="false">ROUND(E71*I71,2)</f>
        <v>0</v>
      </c>
      <c r="K71" s="97"/>
    </row>
    <row r="72" s="110" customFormat="true" ht="23.85" hidden="false" customHeight="false" outlineLevel="2" collapsed="false">
      <c r="A72" s="111" t="s">
        <v>154</v>
      </c>
      <c r="B72" s="112" t="s">
        <v>155</v>
      </c>
      <c r="C72" s="136" t="n">
        <v>97914</v>
      </c>
      <c r="D72" s="114" t="s">
        <v>69</v>
      </c>
      <c r="E72" s="115" t="n">
        <v>258.18</v>
      </c>
      <c r="F72" s="116"/>
      <c r="G72" s="117" t="n">
        <f aca="false">ROUND(E72*F72,2)</f>
        <v>0</v>
      </c>
      <c r="H72" s="118" t="n">
        <f aca="false">IF(K72="",$G$7,$G$6)</f>
        <v>0.2334</v>
      </c>
      <c r="I72" s="119" t="n">
        <f aca="false">ROUND(F72*H72+F72,2)</f>
        <v>0</v>
      </c>
      <c r="J72" s="120" t="n">
        <f aca="false">ROUND(E72*I72,2)</f>
        <v>0</v>
      </c>
      <c r="K72" s="97"/>
    </row>
    <row r="73" s="110" customFormat="true" ht="12.8" hidden="false" customHeight="false" outlineLevel="2" collapsed="false">
      <c r="A73" s="111" t="s">
        <v>156</v>
      </c>
      <c r="B73" s="112" t="s">
        <v>157</v>
      </c>
      <c r="C73" s="136" t="n">
        <v>100574</v>
      </c>
      <c r="D73" s="114" t="s">
        <v>61</v>
      </c>
      <c r="E73" s="115" t="n">
        <v>43.03</v>
      </c>
      <c r="F73" s="116"/>
      <c r="G73" s="117" t="n">
        <f aca="false">ROUND(E73*F73,2)</f>
        <v>0</v>
      </c>
      <c r="H73" s="118" t="n">
        <f aca="false">IF(K73="",$G$7,$G$6)</f>
        <v>0.2334</v>
      </c>
      <c r="I73" s="119" t="n">
        <f aca="false">ROUND(F73*H73+F73,2)</f>
        <v>0</v>
      </c>
      <c r="J73" s="120" t="n">
        <f aca="false">ROUND(E73*I73,2)</f>
        <v>0</v>
      </c>
      <c r="K73" s="97"/>
    </row>
    <row r="74" s="110" customFormat="true" ht="12.8" hidden="false" customHeight="false" outlineLevel="2" collapsed="false">
      <c r="A74" s="111" t="s">
        <v>158</v>
      </c>
      <c r="B74" s="112" t="s">
        <v>159</v>
      </c>
      <c r="C74" s="137" t="s">
        <v>84</v>
      </c>
      <c r="D74" s="114" t="s">
        <v>61</v>
      </c>
      <c r="E74" s="142" t="n">
        <v>3.0573</v>
      </c>
      <c r="F74" s="116"/>
      <c r="G74" s="117" t="n">
        <f aca="false">ROUND(E74*F74,2)</f>
        <v>0</v>
      </c>
      <c r="H74" s="118" t="n">
        <f aca="false">IF(K74="",$G$7,$G$6)</f>
        <v>0.2334</v>
      </c>
      <c r="I74" s="119" t="n">
        <f aca="false">ROUND(F74*H74+F74,2)</f>
        <v>0</v>
      </c>
      <c r="J74" s="120" t="n">
        <f aca="false">ROUND(E74*I74,2)</f>
        <v>0</v>
      </c>
      <c r="K74" s="97"/>
    </row>
    <row r="75" s="110" customFormat="true" ht="23.85" hidden="false" customHeight="false" outlineLevel="2" collapsed="false">
      <c r="A75" s="111" t="s">
        <v>160</v>
      </c>
      <c r="B75" s="112" t="s">
        <v>136</v>
      </c>
      <c r="C75" s="137" t="n">
        <v>94971</v>
      </c>
      <c r="D75" s="114" t="s">
        <v>61</v>
      </c>
      <c r="E75" s="142" t="n">
        <v>9.22</v>
      </c>
      <c r="F75" s="116"/>
      <c r="G75" s="117" t="n">
        <f aca="false">ROUND(E75*F75,2)</f>
        <v>0</v>
      </c>
      <c r="H75" s="118" t="n">
        <f aca="false">IF(K75="",$G$7,$G$6)</f>
        <v>0.2334</v>
      </c>
      <c r="I75" s="119" t="n">
        <f aca="false">ROUND(F75*H75+F75,2)</f>
        <v>0</v>
      </c>
      <c r="J75" s="120" t="n">
        <f aca="false">ROUND(E75*I75,2)</f>
        <v>0</v>
      </c>
      <c r="K75" s="97"/>
    </row>
    <row r="76" s="110" customFormat="true" ht="12.8" hidden="false" customHeight="false" outlineLevel="2" collapsed="false">
      <c r="A76" s="111" t="s">
        <v>161</v>
      </c>
      <c r="B76" s="112" t="s">
        <v>138</v>
      </c>
      <c r="C76" s="139" t="s">
        <v>139</v>
      </c>
      <c r="D76" s="114" t="s">
        <v>61</v>
      </c>
      <c r="E76" s="142" t="n">
        <v>9.22</v>
      </c>
      <c r="F76" s="116"/>
      <c r="G76" s="117" t="n">
        <f aca="false">ROUND(E76*F76,2)</f>
        <v>0</v>
      </c>
      <c r="H76" s="118" t="n">
        <f aca="false">IF(K76="",$G$7,$G$6)</f>
        <v>0.2334</v>
      </c>
      <c r="I76" s="119" t="n">
        <f aca="false">ROUND(F76*H76+F76,2)</f>
        <v>0</v>
      </c>
      <c r="J76" s="120" t="n">
        <f aca="false">ROUND(E76*I76,2)</f>
        <v>0</v>
      </c>
      <c r="K76" s="97"/>
    </row>
    <row r="77" s="110" customFormat="true" ht="12.8" hidden="false" customHeight="false" outlineLevel="2" collapsed="false">
      <c r="A77" s="111" t="s">
        <v>162</v>
      </c>
      <c r="B77" s="112" t="s">
        <v>163</v>
      </c>
      <c r="C77" s="139" t="n">
        <v>96533</v>
      </c>
      <c r="D77" s="114" t="s">
        <v>36</v>
      </c>
      <c r="E77" s="142" t="n">
        <v>21.25</v>
      </c>
      <c r="F77" s="116"/>
      <c r="G77" s="117" t="n">
        <f aca="false">ROUND(E77*F77,2)</f>
        <v>0</v>
      </c>
      <c r="H77" s="118" t="n">
        <f aca="false">IF(K77="",$G$7,$G$6)</f>
        <v>0.2334</v>
      </c>
      <c r="I77" s="119" t="n">
        <f aca="false">ROUND(F77*H77+F77,2)</f>
        <v>0</v>
      </c>
      <c r="J77" s="120" t="n">
        <f aca="false">ROUND(E77*I77,2)</f>
        <v>0</v>
      </c>
      <c r="K77" s="97"/>
    </row>
    <row r="78" s="110" customFormat="true" ht="35.05" hidden="false" customHeight="false" outlineLevel="2" collapsed="false">
      <c r="A78" s="111" t="s">
        <v>164</v>
      </c>
      <c r="B78" s="112" t="s">
        <v>143</v>
      </c>
      <c r="C78" s="137" t="n">
        <v>92917</v>
      </c>
      <c r="D78" s="114" t="s">
        <v>144</v>
      </c>
      <c r="E78" s="142" t="n">
        <v>215.133333333333</v>
      </c>
      <c r="F78" s="116"/>
      <c r="G78" s="117" t="n">
        <f aca="false">ROUND(E78*F78,2)</f>
        <v>0</v>
      </c>
      <c r="H78" s="118" t="n">
        <f aca="false">IF(K78="",$G$7,$G$6)</f>
        <v>0.2334</v>
      </c>
      <c r="I78" s="119" t="n">
        <f aca="false">ROUND(F78*H78+F78,2)</f>
        <v>0</v>
      </c>
      <c r="J78" s="120" t="n">
        <f aca="false">ROUND(E78*I78,2)</f>
        <v>0</v>
      </c>
      <c r="K78" s="97"/>
    </row>
    <row r="79" s="110" customFormat="true" ht="35.05" hidden="false" customHeight="false" outlineLevel="2" collapsed="false">
      <c r="A79" s="111" t="s">
        <v>165</v>
      </c>
      <c r="B79" s="112" t="s">
        <v>146</v>
      </c>
      <c r="C79" s="137" t="n">
        <v>92919</v>
      </c>
      <c r="D79" s="114" t="s">
        <v>144</v>
      </c>
      <c r="E79" s="142" t="n">
        <v>199.766666666667</v>
      </c>
      <c r="F79" s="116"/>
      <c r="G79" s="117" t="n">
        <f aca="false">ROUND(E79*F79,2)</f>
        <v>0</v>
      </c>
      <c r="H79" s="118" t="n">
        <f aca="false">IF(K79="",$G$7,$G$6)</f>
        <v>0.2334</v>
      </c>
      <c r="I79" s="119" t="n">
        <f aca="false">ROUND(F79*H79+F79,2)</f>
        <v>0</v>
      </c>
      <c r="J79" s="120" t="n">
        <f aca="false">ROUND(E79*I79,2)</f>
        <v>0</v>
      </c>
      <c r="K79" s="97"/>
    </row>
    <row r="80" s="110" customFormat="true" ht="35.05" hidden="false" customHeight="false" outlineLevel="2" collapsed="false">
      <c r="A80" s="111" t="s">
        <v>166</v>
      </c>
      <c r="B80" s="112" t="s">
        <v>148</v>
      </c>
      <c r="C80" s="137" t="n">
        <v>92921</v>
      </c>
      <c r="D80" s="114" t="s">
        <v>144</v>
      </c>
      <c r="E80" s="142" t="n">
        <v>184.4</v>
      </c>
      <c r="F80" s="116"/>
      <c r="G80" s="117" t="n">
        <f aca="false">ROUND(E80*F80,2)</f>
        <v>0</v>
      </c>
      <c r="H80" s="118" t="n">
        <f aca="false">IF(K80="",$G$7,$G$6)</f>
        <v>0.2334</v>
      </c>
      <c r="I80" s="119" t="n">
        <f aca="false">ROUND(F80*H80+F80,2)</f>
        <v>0</v>
      </c>
      <c r="J80" s="120" t="n">
        <f aca="false">ROUND(E80*I80,2)</f>
        <v>0</v>
      </c>
      <c r="K80" s="97"/>
    </row>
    <row r="81" s="110" customFormat="true" ht="12.8" hidden="false" customHeight="false" outlineLevel="2" collapsed="false">
      <c r="A81" s="111" t="s">
        <v>167</v>
      </c>
      <c r="B81" s="112" t="s">
        <v>168</v>
      </c>
      <c r="C81" s="137" t="n">
        <v>73611</v>
      </c>
      <c r="D81" s="114" t="s">
        <v>61</v>
      </c>
      <c r="E81" s="142" t="n">
        <v>8.26</v>
      </c>
      <c r="F81" s="116"/>
      <c r="G81" s="117" t="n">
        <f aca="false">ROUND(E81*F81,2)</f>
        <v>0</v>
      </c>
      <c r="H81" s="118" t="n">
        <f aca="false">IF(K81="",$G$7,$G$6)</f>
        <v>0.2334</v>
      </c>
      <c r="I81" s="119" t="n">
        <f aca="false">ROUND(F81*H81+F81,2)</f>
        <v>0</v>
      </c>
      <c r="J81" s="120" t="n">
        <f aca="false">ROUND(E81*I81,2)</f>
        <v>0</v>
      </c>
      <c r="K81" s="97"/>
    </row>
    <row r="82" s="131" customFormat="true" ht="13.3" hidden="false" customHeight="false" outlineLevel="1" collapsed="false">
      <c r="A82" s="121"/>
      <c r="B82" s="122" t="s">
        <v>37</v>
      </c>
      <c r="C82" s="123"/>
      <c r="D82" s="124"/>
      <c r="E82" s="125"/>
      <c r="F82" s="126"/>
      <c r="G82" s="127" t="n">
        <f aca="false">SUM(G70:G81)</f>
        <v>0</v>
      </c>
      <c r="H82" s="128"/>
      <c r="I82" s="129"/>
      <c r="J82" s="127" t="n">
        <f aca="false">SUM(J70:J81)</f>
        <v>0</v>
      </c>
      <c r="K82" s="97"/>
    </row>
    <row r="83" s="98" customFormat="true" ht="13.3" hidden="false" customHeight="false" outlineLevel="1" collapsed="false">
      <c r="A83" s="100" t="s">
        <v>169</v>
      </c>
      <c r="B83" s="101" t="s">
        <v>170</v>
      </c>
      <c r="C83" s="102"/>
      <c r="D83" s="103"/>
      <c r="E83" s="104"/>
      <c r="F83" s="105"/>
      <c r="G83" s="106"/>
      <c r="H83" s="107"/>
      <c r="I83" s="108"/>
      <c r="J83" s="109"/>
      <c r="K83" s="97"/>
      <c r="P83" s="110"/>
    </row>
    <row r="84" s="110" customFormat="true" ht="23.85" hidden="false" customHeight="false" outlineLevel="2" collapsed="false">
      <c r="A84" s="111" t="s">
        <v>171</v>
      </c>
      <c r="B84" s="112" t="s">
        <v>172</v>
      </c>
      <c r="C84" s="139" t="n">
        <v>92970</v>
      </c>
      <c r="D84" s="114" t="s">
        <v>36</v>
      </c>
      <c r="E84" s="134" t="n">
        <v>1983.26</v>
      </c>
      <c r="F84" s="116"/>
      <c r="G84" s="117" t="n">
        <f aca="false">ROUND(E84*F84,2)</f>
        <v>0</v>
      </c>
      <c r="H84" s="118" t="n">
        <f aca="false">IF(K84="",$G$7,$G$6)</f>
        <v>0.2334</v>
      </c>
      <c r="I84" s="119" t="n">
        <f aca="false">ROUND(F84*H84+F84,2)</f>
        <v>0</v>
      </c>
      <c r="J84" s="120" t="n">
        <f aca="false">ROUND(E84*I84,2)</f>
        <v>0</v>
      </c>
      <c r="K84" s="97"/>
    </row>
    <row r="85" s="110" customFormat="true" ht="12.8" hidden="false" customHeight="false" outlineLevel="2" collapsed="false">
      <c r="A85" s="111" t="s">
        <v>173</v>
      </c>
      <c r="B85" s="112" t="s">
        <v>174</v>
      </c>
      <c r="C85" s="139" t="n">
        <v>72897</v>
      </c>
      <c r="D85" s="114" t="s">
        <v>61</v>
      </c>
      <c r="E85" s="134" t="n">
        <v>297.489</v>
      </c>
      <c r="F85" s="116"/>
      <c r="G85" s="117" t="n">
        <f aca="false">ROUND(E85*F85,2)</f>
        <v>0</v>
      </c>
      <c r="H85" s="118" t="n">
        <f aca="false">IF(K85="",$G$7,$G$6)</f>
        <v>0.2334</v>
      </c>
      <c r="I85" s="119" t="n">
        <f aca="false">ROUND(F85*H85+F85,2)</f>
        <v>0</v>
      </c>
      <c r="J85" s="120" t="n">
        <f aca="false">ROUND(E85*I85,2)</f>
        <v>0</v>
      </c>
      <c r="K85" s="97"/>
    </row>
    <row r="86" s="110" customFormat="true" ht="12.8" hidden="false" customHeight="false" outlineLevel="2" collapsed="false">
      <c r="A86" s="111" t="s">
        <v>175</v>
      </c>
      <c r="B86" s="112" t="s">
        <v>176</v>
      </c>
      <c r="C86" s="136" t="n">
        <v>83358</v>
      </c>
      <c r="D86" s="114" t="s">
        <v>69</v>
      </c>
      <c r="E86" s="134" t="n">
        <v>1784.934</v>
      </c>
      <c r="F86" s="116"/>
      <c r="G86" s="117" t="n">
        <f aca="false">ROUND(E86*F86,2)</f>
        <v>0</v>
      </c>
      <c r="H86" s="118" t="n">
        <f aca="false">IF(K86="",$G$7,$G$6)</f>
        <v>0.2334</v>
      </c>
      <c r="I86" s="119" t="n">
        <f aca="false">ROUND(F86*H86+F86,2)</f>
        <v>0</v>
      </c>
      <c r="J86" s="120" t="n">
        <f aca="false">ROUND(E86*I86,2)</f>
        <v>0</v>
      </c>
      <c r="K86" s="97"/>
    </row>
    <row r="87" s="110" customFormat="true" ht="12.8" hidden="false" customHeight="false" outlineLevel="2" collapsed="false">
      <c r="A87" s="111" t="s">
        <v>177</v>
      </c>
      <c r="B87" s="112" t="s">
        <v>178</v>
      </c>
      <c r="C87" s="139" t="n">
        <v>96396</v>
      </c>
      <c r="D87" s="114" t="s">
        <v>61</v>
      </c>
      <c r="E87" s="134" t="n">
        <v>237.69</v>
      </c>
      <c r="F87" s="116"/>
      <c r="G87" s="117" t="n">
        <f aca="false">ROUND(E87*F87,2)</f>
        <v>0</v>
      </c>
      <c r="H87" s="118" t="n">
        <f aca="false">IF(K87="",$G$7,$G$6)</f>
        <v>0.2334</v>
      </c>
      <c r="I87" s="119" t="n">
        <f aca="false">ROUND(F87*H87+F87,2)</f>
        <v>0</v>
      </c>
      <c r="J87" s="120" t="n">
        <f aca="false">ROUND(E87*I87,2)</f>
        <v>0</v>
      </c>
      <c r="K87" s="97"/>
    </row>
    <row r="88" s="110" customFormat="true" ht="12.8" hidden="false" customHeight="false" outlineLevel="2" collapsed="false">
      <c r="A88" s="111" t="s">
        <v>179</v>
      </c>
      <c r="B88" s="112" t="s">
        <v>180</v>
      </c>
      <c r="C88" s="139" t="n">
        <v>72943</v>
      </c>
      <c r="D88" s="114" t="s">
        <v>36</v>
      </c>
      <c r="E88" s="134" t="n">
        <v>10065.95</v>
      </c>
      <c r="F88" s="116"/>
      <c r="G88" s="117" t="n">
        <f aca="false">ROUND(E88*F88,2)</f>
        <v>0</v>
      </c>
      <c r="H88" s="118" t="n">
        <f aca="false">IF(K88="",$G$7,$G$6)</f>
        <v>0.2334</v>
      </c>
      <c r="I88" s="119" t="n">
        <f aca="false">ROUND(F88*H88+F88,2)</f>
        <v>0</v>
      </c>
      <c r="J88" s="120" t="n">
        <f aca="false">ROUND(E88*I88,2)</f>
        <v>0</v>
      </c>
      <c r="K88" s="97"/>
    </row>
    <row r="89" s="110" customFormat="true" ht="23.85" hidden="false" customHeight="false" outlineLevel="2" collapsed="false">
      <c r="A89" s="111" t="s">
        <v>181</v>
      </c>
      <c r="B89" s="112" t="s">
        <v>182</v>
      </c>
      <c r="C89" s="139" t="n">
        <v>95995</v>
      </c>
      <c r="D89" s="114" t="s">
        <v>61</v>
      </c>
      <c r="E89" s="134" t="n">
        <v>251.65</v>
      </c>
      <c r="F89" s="116"/>
      <c r="G89" s="117" t="n">
        <f aca="false">ROUND(E89*F89,2)</f>
        <v>0</v>
      </c>
      <c r="H89" s="118" t="n">
        <f aca="false">IF(K89="",$G$7,$G$6)</f>
        <v>0.2334</v>
      </c>
      <c r="I89" s="119" t="n">
        <f aca="false">ROUND(F89*H89+F89,2)</f>
        <v>0</v>
      </c>
      <c r="J89" s="120" t="n">
        <f aca="false">ROUND(E89*I89,2)</f>
        <v>0</v>
      </c>
      <c r="K89" s="97"/>
    </row>
    <row r="90" s="110" customFormat="true" ht="12.8" hidden="false" customHeight="false" outlineLevel="2" collapsed="false">
      <c r="A90" s="111" t="s">
        <v>183</v>
      </c>
      <c r="B90" s="112" t="s">
        <v>184</v>
      </c>
      <c r="C90" s="139" t="n">
        <v>95303</v>
      </c>
      <c r="D90" s="114" t="s">
        <v>69</v>
      </c>
      <c r="E90" s="134" t="n">
        <v>5033</v>
      </c>
      <c r="F90" s="116"/>
      <c r="G90" s="117" t="n">
        <f aca="false">ROUND(E90*F90,2)</f>
        <v>0</v>
      </c>
      <c r="H90" s="118" t="n">
        <f aca="false">IF(K90="",$G$7,$G$6)</f>
        <v>0.2334</v>
      </c>
      <c r="I90" s="119" t="n">
        <f aca="false">ROUND(F90*H90+F90,2)</f>
        <v>0</v>
      </c>
      <c r="J90" s="120" t="n">
        <f aca="false">ROUND(E90*I90,2)</f>
        <v>0</v>
      </c>
      <c r="K90" s="97"/>
    </row>
    <row r="91" s="110" customFormat="true" ht="12.8" hidden="false" customHeight="false" outlineLevel="2" collapsed="false">
      <c r="A91" s="111" t="s">
        <v>185</v>
      </c>
      <c r="B91" s="112" t="s">
        <v>186</v>
      </c>
      <c r="C91" s="139" t="n">
        <v>73616</v>
      </c>
      <c r="D91" s="114" t="s">
        <v>61</v>
      </c>
      <c r="E91" s="134" t="n">
        <v>2</v>
      </c>
      <c r="F91" s="116"/>
      <c r="G91" s="117" t="n">
        <f aca="false">ROUND(E91*F91,2)</f>
        <v>0</v>
      </c>
      <c r="H91" s="118" t="n">
        <f aca="false">IF(K91="",$G$7,$G$6)</f>
        <v>0.2334</v>
      </c>
      <c r="I91" s="119" t="n">
        <f aca="false">ROUND(F91*H91+F91,2)</f>
        <v>0</v>
      </c>
      <c r="J91" s="120" t="n">
        <f aca="false">ROUND(E91*I91,2)</f>
        <v>0</v>
      </c>
      <c r="K91" s="97"/>
    </row>
    <row r="92" s="110" customFormat="true" ht="23.85" hidden="false" customHeight="false" outlineLevel="2" collapsed="false">
      <c r="A92" s="111" t="s">
        <v>187</v>
      </c>
      <c r="B92" s="112" t="s">
        <v>188</v>
      </c>
      <c r="C92" s="139" t="n">
        <v>94990</v>
      </c>
      <c r="D92" s="114" t="s">
        <v>61</v>
      </c>
      <c r="E92" s="134" t="n">
        <v>2</v>
      </c>
      <c r="F92" s="116"/>
      <c r="G92" s="117" t="n">
        <f aca="false">ROUND(E92*F92,2)</f>
        <v>0</v>
      </c>
      <c r="H92" s="118" t="n">
        <f aca="false">IF(K92="",$G$7,$G$6)</f>
        <v>0.2334</v>
      </c>
      <c r="I92" s="119" t="n">
        <f aca="false">ROUND(F92*H92+F92,2)</f>
        <v>0</v>
      </c>
      <c r="J92" s="120" t="n">
        <f aca="false">ROUND(E92*I92,2)</f>
        <v>0</v>
      </c>
      <c r="K92" s="97"/>
    </row>
    <row r="93" s="131" customFormat="true" ht="13.3" hidden="false" customHeight="false" outlineLevel="1" collapsed="false">
      <c r="A93" s="121"/>
      <c r="B93" s="122" t="s">
        <v>37</v>
      </c>
      <c r="C93" s="123"/>
      <c r="D93" s="124"/>
      <c r="E93" s="125"/>
      <c r="F93" s="126"/>
      <c r="G93" s="127" t="n">
        <f aca="false">SUM(G84:G92)</f>
        <v>0</v>
      </c>
      <c r="H93" s="128"/>
      <c r="I93" s="129"/>
      <c r="J93" s="127" t="n">
        <f aca="false">SUM(J84:J92)</f>
        <v>0</v>
      </c>
      <c r="K93" s="97"/>
    </row>
    <row r="94" customFormat="false" ht="27.6" hidden="false" customHeight="true" outlineLevel="0" collapsed="false"/>
    <row r="95" customFormat="false" ht="15" hidden="false" customHeight="false" outlineLevel="0" collapsed="false">
      <c r="B95" s="143" t="s">
        <v>189</v>
      </c>
      <c r="F95" s="144" t="s">
        <v>190</v>
      </c>
      <c r="G95" s="145"/>
      <c r="H95" s="146" t="s">
        <v>191</v>
      </c>
      <c r="I95" s="147"/>
      <c r="J95" s="147"/>
    </row>
    <row r="96" customFormat="false" ht="13.8" hidden="false" customHeight="false" outlineLevel="0" collapsed="false">
      <c r="F96" s="148"/>
      <c r="G96" s="149"/>
      <c r="H96" s="150" t="s">
        <v>192</v>
      </c>
      <c r="I96" s="149"/>
      <c r="J96" s="149"/>
    </row>
    <row r="97" customFormat="false" ht="13.8" hidden="false" customHeight="false" outlineLevel="0" collapsed="false">
      <c r="F97" s="149"/>
      <c r="G97" s="148" t="s">
        <v>193</v>
      </c>
      <c r="H97" s="149"/>
      <c r="I97" s="149" t="s">
        <v>194</v>
      </c>
      <c r="J97" s="149"/>
    </row>
    <row r="99" customFormat="false" ht="12.8" hidden="false" customHeight="false" outlineLevel="0" collapsed="false">
      <c r="E99" s="151"/>
    </row>
  </sheetData>
  <autoFilter ref="A8:J93"/>
  <mergeCells count="2">
    <mergeCell ref="H2:I2"/>
    <mergeCell ref="H6:I7"/>
  </mergeCells>
  <conditionalFormatting sqref="C29:C30 C24">
    <cfRule type="expression" priority="2" aboveAverage="0" equalAverage="0" bottom="0" percent="0" rank="0" text="" dxfId="0">
      <formula>IF(AND(LEFT(C24,3)&lt;&gt;"TAU",LEFT(C24,3)&lt;&gt;"DUV",C24&lt;&gt;""),1,0)</formula>
    </cfRule>
    <cfRule type="expression" priority="3" aboveAverage="0" equalAverage="0" bottom="0" percent="0" rank="0" text="" dxfId="0">
      <formula>IF(LEFT(C24,3)="DUV",1,0)</formula>
    </cfRule>
  </conditionalFormatting>
  <conditionalFormatting sqref="C9:C11 C17:C18 C59 C40 C12 C35 C71 C73 C21:C22 C13 C24 C26 C32 C42:C48 C28:C30 C51:C56">
    <cfRule type="expression" priority="4" aboveAverage="0" equalAverage="0" bottom="0" percent="0" rank="0" text="" dxfId="0">
      <formula>IF(AND(LEFT(C9,4)&lt;&gt;"SERT",LEFT(C9,4)&lt;&gt;"DUV",C9&lt;&gt;""),1,0)</formula>
    </cfRule>
  </conditionalFormatting>
  <conditionalFormatting sqref="C49 C87:C90">
    <cfRule type="expression" priority="5" aboveAverage="0" equalAverage="0" bottom="0" percent="0" rank="0" text="" dxfId="0">
      <formula>IF(AND(LEFT(C49,3)&lt;&gt;"VIR",LEFT(C49,3)&lt;&gt;"DUV",C49&lt;&gt;""),1,0)</formula>
    </cfRule>
  </conditionalFormatting>
  <conditionalFormatting sqref="C43">
    <cfRule type="expression" priority="6" aboveAverage="0" equalAverage="0" bottom="0" percent="0" rank="0" text="" dxfId="0">
      <formula>IF(AND(LEFT(#ref!,3)&lt;&gt;"VIR",LEFT(#ref!,3)&lt;&gt;"DUV",#ref!&lt;&gt;""),1,0)</formula>
    </cfRule>
  </conditionalFormatting>
  <conditionalFormatting sqref="C33">
    <cfRule type="expression" priority="7" aboveAverage="0" equalAverage="0" bottom="0" percent="0" rank="0" text="" dxfId="0">
      <formula>IF(AND(LEFT(C33,3)&lt;&gt;"VIR",LEFT(C33,3)&lt;&gt;"DUV",C33&lt;&gt;""),1,0)</formula>
    </cfRule>
  </conditionalFormatting>
  <conditionalFormatting sqref="C16">
    <cfRule type="expression" priority="8" aboveAverage="0" equalAverage="0" bottom="0" percent="0" rank="0" text="" dxfId="0">
      <formula>IF(AND(LEFT(C16,3)&lt;&gt;"VIR",LEFT(C16,3)&lt;&gt;"DUV",C16&lt;&gt;""),1,0)</formula>
    </cfRule>
  </conditionalFormatting>
  <conditionalFormatting sqref="C23">
    <cfRule type="expression" priority="9" aboveAverage="0" equalAverage="0" bottom="0" percent="0" rank="0" text="" dxfId="0">
      <formula>IF(AND(LEFT(C23,3)&lt;&gt;"VIR",LEFT(C23,3)&lt;&gt;"DUV",C23&lt;&gt;""),1,0)</formula>
    </cfRule>
  </conditionalFormatting>
  <conditionalFormatting sqref="C36">
    <cfRule type="expression" priority="10" aboveAverage="0" equalAverage="0" bottom="0" percent="0" rank="0" text="" dxfId="0">
      <formula>IF(AND(LEFT(C36,3)&lt;&gt;"VIR",LEFT(C36,3)&lt;&gt;"DUV",C36&lt;&gt;""),1,0)</formula>
    </cfRule>
  </conditionalFormatting>
  <conditionalFormatting sqref="C41">
    <cfRule type="expression" priority="11" aboveAverage="0" equalAverage="0" bottom="0" percent="0" rank="0" text="" dxfId="0">
      <formula>IF(AND(LEFT(C41,3)&lt;&gt;"VIR",LEFT(C41,3)&lt;&gt;"DUV",C41&lt;&gt;""),1,0)</formula>
    </cfRule>
  </conditionalFormatting>
  <conditionalFormatting sqref="C45">
    <cfRule type="expression" priority="12" aboveAverage="0" equalAverage="0" bottom="0" percent="0" rank="0" text="" dxfId="0">
      <formula>IF(AND(LEFT(C45,3)&lt;&gt;"VIR",LEFT(C45,3)&lt;&gt;"DUV",C45&lt;&gt;""),1,0)</formula>
    </cfRule>
  </conditionalFormatting>
  <conditionalFormatting sqref="C57">
    <cfRule type="expression" priority="13" aboveAverage="0" equalAverage="0" bottom="0" percent="0" rank="0" text="" dxfId="0">
      <formula>IF(AND(LEFT(C57,3)&lt;&gt;"VIR",LEFT(C57,3)&lt;&gt;"DUV",C57&lt;&gt;""),1,0)</formula>
    </cfRule>
  </conditionalFormatting>
  <conditionalFormatting sqref="C14:C15">
    <cfRule type="expression" priority="14" aboveAverage="0" equalAverage="0" bottom="0" percent="0" rank="0" text="" dxfId="0">
      <formula>IF(AND(LEFT(C14,3)&lt;&gt;"VIR",LEFT(C14,3)&lt;&gt;"DUV",C14&lt;&gt;""),1,0)</formula>
    </cfRule>
  </conditionalFormatting>
  <conditionalFormatting sqref="C46">
    <cfRule type="expression" priority="15" aboveAverage="0" equalAverage="0" bottom="0" percent="0" rank="0" text="" dxfId="0">
      <formula>IF(AND(LEFT(#ref!,3)&lt;&gt;"VIR",LEFT(#ref!,3)&lt;&gt;"DUV",#ref!&lt;&gt;""),1,0)</formula>
    </cfRule>
  </conditionalFormatting>
  <conditionalFormatting sqref="C67">
    <cfRule type="expression" priority="16" aboveAverage="0" equalAverage="0" bottom="0" percent="0" rank="0" text="" dxfId="0">
      <formula>IF(AND(LEFT(C67,3)&lt;&gt;"VIR",LEFT(C67,3)&lt;&gt;"DUV",C67&lt;&gt;""),1,0)</formula>
    </cfRule>
  </conditionalFormatting>
  <conditionalFormatting sqref="C58">
    <cfRule type="expression" priority="17" aboveAverage="0" equalAverage="0" bottom="0" percent="0" rank="0" text="" dxfId="0">
      <formula>IF(AND(LEFT(C58,3)&lt;&gt;"VIR",LEFT(C58,3)&lt;&gt;"DUV",C58&lt;&gt;""),1,0)</formula>
    </cfRule>
  </conditionalFormatting>
  <conditionalFormatting sqref="C68">
    <cfRule type="expression" priority="18" aboveAverage="0" equalAverage="0" bottom="0" percent="0" rank="0" text="" dxfId="0">
      <formula>IF(AND(LEFT(C68,3)&lt;&gt;"VIR",LEFT(C68,3)&lt;&gt;"DUV",C68&lt;&gt;""),1,0)</formula>
    </cfRule>
  </conditionalFormatting>
  <conditionalFormatting sqref="C60">
    <cfRule type="expression" priority="19" aboveAverage="0" equalAverage="0" bottom="0" percent="0" rank="0" text="" dxfId="0">
      <formula>IF(AND(LEFT(C60,3)&lt;&gt;"VIR",LEFT(C60,3)&lt;&gt;"DUV",C60&lt;&gt;""),1,0)</formula>
    </cfRule>
  </conditionalFormatting>
  <conditionalFormatting sqref="C93">
    <cfRule type="expression" priority="20" aboveAverage="0" equalAverage="0" bottom="0" percent="0" rank="0" text="" dxfId="0">
      <formula>IF(AND(LEFT(C93,3)&lt;&gt;"VIR",LEFT(C93,3)&lt;&gt;"DUV",C93&lt;&gt;""),1,0)</formula>
    </cfRule>
  </conditionalFormatting>
  <conditionalFormatting sqref="C84">
    <cfRule type="expression" priority="21" aboveAverage="0" equalAverage="0" bottom="0" percent="0" rank="0" text="" dxfId="0">
      <formula>IF(AND(LEFT(C84,3)&lt;&gt;"VIR",LEFT(C84,3)&lt;&gt;"DUV",C84&lt;&gt;""),1,0)</formula>
    </cfRule>
  </conditionalFormatting>
  <conditionalFormatting sqref="C86">
    <cfRule type="expression" priority="22" aboveAverage="0" equalAverage="0" bottom="0" percent="0" rank="0" text="" dxfId="0">
      <formula>IF(AND(LEFT(C86,3)&lt;&gt;"TAU",LEFT(C86,3)&lt;&gt;"DUV",C86&lt;&gt;""),1,0)</formula>
    </cfRule>
    <cfRule type="expression" priority="23" aboveAverage="0" equalAverage="0" bottom="0" percent="0" rank="0" text="" dxfId="0">
      <formula>IF(LEFT(C86,3)="DUV",1,0)</formula>
    </cfRule>
  </conditionalFormatting>
  <conditionalFormatting sqref="C86">
    <cfRule type="expression" priority="24" aboveAverage="0" equalAverage="0" bottom="0" percent="0" rank="0" text="" dxfId="0">
      <formula>IF(AND(LEFT(C86,4)&lt;&gt;"SERT",LEFT(C86,4)&lt;&gt;"DUV",C86&lt;&gt;""),1,0)</formula>
    </cfRule>
  </conditionalFormatting>
  <conditionalFormatting sqref="C83">
    <cfRule type="expression" priority="25" aboveAverage="0" equalAverage="0" bottom="0" percent="0" rank="0" text="" dxfId="0">
      <formula>IF(AND(LEFT(C83,3)&lt;&gt;"VIR",LEFT(C83,3)&lt;&gt;"DUV",C83&lt;&gt;""),1,0)</formula>
    </cfRule>
  </conditionalFormatting>
  <conditionalFormatting sqref="C27">
    <cfRule type="expression" priority="26" aboveAverage="0" equalAverage="0" bottom="0" percent="0" rank="0" text="" dxfId="0">
      <formula>IF(AND(LEFT(C27,3)&lt;&gt;"TAU",LEFT(C27,3)&lt;&gt;"DUV",C27&lt;&gt;""),1,0)</formula>
    </cfRule>
    <cfRule type="expression" priority="27" aboveAverage="0" equalAverage="0" bottom="0" percent="0" rank="0" text="" dxfId="0">
      <formula>IF(LEFT(C27,3)="DUV",1,0)</formula>
    </cfRule>
  </conditionalFormatting>
  <conditionalFormatting sqref="C27">
    <cfRule type="expression" priority="28" aboveAverage="0" equalAverage="0" bottom="0" percent="0" rank="0" text="" dxfId="0">
      <formula>IF(AND(LEFT(C27,4)&lt;&gt;"SERT",LEFT(C27,4)&lt;&gt;"DUV",C27&lt;&gt;""),1,0)</formula>
    </cfRule>
  </conditionalFormatting>
  <conditionalFormatting sqref="C44">
    <cfRule type="expression" priority="29" aboveAverage="0" equalAverage="0" bottom="0" percent="0" rank="0" text="" dxfId="0">
      <formula>IF(AND(LEFT(C44,4)&lt;&gt;"SERT",LEFT(C44,4)&lt;&gt;"DUV",C44&lt;&gt;""),1,0)</formula>
    </cfRule>
  </conditionalFormatting>
  <conditionalFormatting sqref="C47">
    <cfRule type="expression" priority="30" aboveAverage="0" equalAverage="0" bottom="0" percent="0" rank="0" text="" dxfId="0">
      <formula>IF(AND(LEFT(C47,3)&lt;&gt;"VIR",LEFT(C47,3)&lt;&gt;"DUV",C47&lt;&gt;""),1,0)</formula>
    </cfRule>
  </conditionalFormatting>
  <conditionalFormatting sqref="C50">
    <cfRule type="expression" priority="31" aboveAverage="0" equalAverage="0" bottom="0" percent="0" rank="0" text="" dxfId="0">
      <formula>IF(AND(LEFT(C50,4)&lt;&gt;"SERT",LEFT(C50,4)&lt;&gt;"DUV",C50&lt;&gt;""),1,0)</formula>
    </cfRule>
  </conditionalFormatting>
  <conditionalFormatting sqref="C38:C39">
    <cfRule type="expression" priority="32" aboveAverage="0" equalAverage="0" bottom="0" percent="0" rank="0" text="" dxfId="0">
      <formula>IF(AND(LEFT(C38,4)&lt;&gt;"SERT",LEFT(C38,4)&lt;&gt;"DUV",C38&lt;&gt;""),1,0)</formula>
    </cfRule>
  </conditionalFormatting>
  <conditionalFormatting sqref="C38:C39">
    <cfRule type="expression" priority="33" aboveAverage="0" equalAverage="0" bottom="0" percent="0" rank="0" text="" dxfId="0">
      <formula>IF(AND(LEFT(C38,3)&lt;&gt;"TAU",LEFT(C38,3)&lt;&gt;"DUV",C38&lt;&gt;""),1,0)</formula>
    </cfRule>
    <cfRule type="expression" priority="34" aboveAverage="0" equalAverage="0" bottom="0" percent="0" rank="0" text="" dxfId="0">
      <formula>IF(LEFT(C38,3)="DUV",1,0)</formula>
    </cfRule>
  </conditionalFormatting>
  <conditionalFormatting sqref="C72">
    <cfRule type="expression" priority="35" aboveAverage="0" equalAverage="0" bottom="0" percent="0" rank="0" text="" dxfId="0">
      <formula>IF(AND(LEFT(C72,4)&lt;&gt;"SERT",LEFT(C72,4)&lt;&gt;"DUV",C72&lt;&gt;""),1,0)</formula>
    </cfRule>
  </conditionalFormatting>
  <conditionalFormatting sqref="C80">
    <cfRule type="expression" priority="36" aboveAverage="0" equalAverage="0" bottom="0" percent="0" rank="0" text="" dxfId="0">
      <formula>IF(AND(LEFT(C80,3)&lt;&gt;"VIR",LEFT(C80,3)&lt;&gt;"DUV",C80&lt;&gt;""),1,0)</formula>
    </cfRule>
  </conditionalFormatting>
  <conditionalFormatting sqref="C66">
    <cfRule type="expression" priority="37" aboveAverage="0" equalAverage="0" bottom="0" percent="0" rank="0" text="" dxfId="0">
      <formula>IF(AND(LEFT(C66,3)&lt;&gt;"VIR",LEFT(C66,3)&lt;&gt;"DUV",C66&lt;&gt;""),1,0)</formula>
    </cfRule>
  </conditionalFormatting>
  <conditionalFormatting sqref="C79">
    <cfRule type="expression" priority="38" aboveAverage="0" equalAverage="0" bottom="0" percent="0" rank="0" text="" dxfId="0">
      <formula>IF(AND(LEFT(C79,3)&lt;&gt;"VIR",LEFT(C79,3)&lt;&gt;"DUV",C79&lt;&gt;""),1,0)</formula>
    </cfRule>
  </conditionalFormatting>
  <conditionalFormatting sqref="C65">
    <cfRule type="expression" priority="39" aboveAverage="0" equalAverage="0" bottom="0" percent="0" rank="0" text="" dxfId="0">
      <formula>IF(AND(LEFT(C65,3)&lt;&gt;"VIR",LEFT(C65,3)&lt;&gt;"DUV",C65&lt;&gt;""),1,0)</formula>
    </cfRule>
  </conditionalFormatting>
  <conditionalFormatting sqref="C63:C64">
    <cfRule type="expression" priority="40" aboveAverage="0" equalAverage="0" bottom="0" percent="0" rank="0" text="" dxfId="0">
      <formula>IF(AND(LEFT(C63,3)&lt;&gt;"VIR",LEFT(C63,3)&lt;&gt;"DUV",C63&lt;&gt;""),1,0)</formula>
    </cfRule>
  </conditionalFormatting>
  <conditionalFormatting sqref="C82">
    <cfRule type="expression" priority="41" aboveAverage="0" equalAverage="0" bottom="0" percent="0" rank="0" text="" dxfId="0">
      <formula>IF(AND(LEFT(C82,3)&lt;&gt;"VIR",LEFT(C82,3)&lt;&gt;"DUV",C82&lt;&gt;""),1,0)</formula>
    </cfRule>
  </conditionalFormatting>
  <conditionalFormatting sqref="C81">
    <cfRule type="expression" priority="42" aboveAverage="0" equalAverage="0" bottom="0" percent="0" rank="0" text="" dxfId="0">
      <formula>IF(AND(LEFT(C81,3)&lt;&gt;"VIR",LEFT(C81,3)&lt;&gt;"DUV",C81&lt;&gt;""),1,0)</formula>
    </cfRule>
  </conditionalFormatting>
  <conditionalFormatting sqref="C69">
    <cfRule type="expression" priority="43" aboveAverage="0" equalAverage="0" bottom="0" percent="0" rank="0" text="" dxfId="0">
      <formula>IF(AND(LEFT(C69,3)&lt;&gt;"VIR",LEFT(C69,3)&lt;&gt;"DUV",C69&lt;&gt;""),1,0)</formula>
    </cfRule>
  </conditionalFormatting>
  <conditionalFormatting sqref="C78">
    <cfRule type="expression" priority="44" aboveAverage="0" equalAverage="0" bottom="0" percent="0" rank="0" text="" dxfId="0">
      <formula>IF(AND(LEFT(C78,3)&lt;&gt;"VIR",LEFT(C78,3)&lt;&gt;"DUV",C78&lt;&gt;""),1,0)</formula>
    </cfRule>
  </conditionalFormatting>
  <conditionalFormatting sqref="C76:C77">
    <cfRule type="expression" priority="45" aboveAverage="0" equalAverage="0" bottom="0" percent="0" rank="0" text="" dxfId="0">
      <formula>IF(AND(LEFT(C76,3)&lt;&gt;"VIR",LEFT(C76,3)&lt;&gt;"DUV",C76&lt;&gt;""),1,0)</formula>
    </cfRule>
  </conditionalFormatting>
  <conditionalFormatting sqref="C72">
    <cfRule type="expression" priority="46" aboveAverage="0" equalAverage="0" bottom="0" percent="0" rank="0" text="" dxfId="0">
      <formula>IF(AND(LEFT(C72,3)&lt;&gt;"TAU",LEFT(C72,3)&lt;&gt;"DUV",C72&lt;&gt;""),1,0)</formula>
    </cfRule>
    <cfRule type="expression" priority="47" aboveAverage="0" equalAverage="0" bottom="0" percent="0" rank="0" text="" dxfId="0">
      <formula>IF(LEFT(C72,3)="DUV",1,0)</formula>
    </cfRule>
  </conditionalFormatting>
  <conditionalFormatting sqref="C85">
    <cfRule type="expression" priority="48" aboveAverage="0" equalAverage="0" bottom="0" percent="0" rank="0" text="" dxfId="0">
      <formula>IF(AND(LEFT(C85,3)&lt;&gt;"VIR",LEFT(C85,3)&lt;&gt;"DUV",C85&lt;&gt;""),1,0)</formula>
    </cfRule>
  </conditionalFormatting>
  <conditionalFormatting sqref="C19:C20">
    <cfRule type="expression" priority="49" aboveAverage="0" equalAverage="0" bottom="0" percent="0" rank="0" text="" dxfId="0">
      <formula>IF(AND(LEFT(C19,4)&lt;&gt;"SERT",LEFT(C19,4)&lt;&gt;"DUV",C19&lt;&gt;""),1,0)</formula>
    </cfRule>
  </conditionalFormatting>
  <conditionalFormatting sqref="C31">
    <cfRule type="expression" priority="50" aboveAverage="0" equalAverage="0" bottom="0" percent="0" rank="0" text="" dxfId="0">
      <formula>IF(AND(LEFT(C31,3)&lt;&gt;"TAU",LEFT(C31,3)&lt;&gt;"DUV",C31&lt;&gt;""),1,0)</formula>
    </cfRule>
    <cfRule type="expression" priority="51" aboveAverage="0" equalAverage="0" bottom="0" percent="0" rank="0" text="" dxfId="0">
      <formula>IF(LEFT(C31,3)="DUV",1,0)</formula>
    </cfRule>
  </conditionalFormatting>
  <conditionalFormatting sqref="C31">
    <cfRule type="expression" priority="52" aboveAverage="0" equalAverage="0" bottom="0" percent="0" rank="0" text="" dxfId="0">
      <formula>IF(AND(LEFT(C31,4)&lt;&gt;"SERT",LEFT(C31,4)&lt;&gt;"DUV",C31&lt;&gt;""),1,0)</formula>
    </cfRule>
  </conditionalFormatting>
  <conditionalFormatting sqref="C25">
    <cfRule type="expression" priority="53" aboveAverage="0" equalAverage="0" bottom="0" percent="0" rank="0" text="" dxfId="0">
      <formula>IF(AND(LEFT(C25,3)&lt;&gt;"TAU",LEFT(C25,3)&lt;&gt;"DUV",C25&lt;&gt;""),1,0)</formula>
    </cfRule>
    <cfRule type="expression" priority="54" aboveAverage="0" equalAverage="0" bottom="0" percent="0" rank="0" text="" dxfId="0">
      <formula>IF(LEFT(C25,3)="DUV",1,0)</formula>
    </cfRule>
  </conditionalFormatting>
  <conditionalFormatting sqref="C25">
    <cfRule type="expression" priority="55" aboveAverage="0" equalAverage="0" bottom="0" percent="0" rank="0" text="" dxfId="0">
      <formula>IF(AND(LEFT(C25,4)&lt;&gt;"SERT",LEFT(C25,4)&lt;&gt;"DUV",C25&lt;&gt;""),1,0)</formula>
    </cfRule>
  </conditionalFormatting>
  <conditionalFormatting sqref="C91:C92">
    <cfRule type="expression" priority="56" aboveAverage="0" equalAverage="0" bottom="0" percent="0" rank="0" text="" dxfId="0">
      <formula>IF(AND(LEFT(C91,3)&lt;&gt;"VIR",LEFT(C91,3)&lt;&gt;"DUV",C91&lt;&gt;""),1,0)</formula>
    </cfRule>
  </conditionalFormatting>
  <conditionalFormatting sqref="C37">
    <cfRule type="expression" priority="57" aboveAverage="0" equalAverage="0" bottom="0" percent="0" rank="0" text="" dxfId="0">
      <formula>IF(AND(LEFT(C37,4)&lt;&gt;"SERT",LEFT(C37,4)&lt;&gt;"DUV",C37&lt;&gt;""),1,0)</formula>
    </cfRule>
  </conditionalFormatting>
  <conditionalFormatting sqref="C37">
    <cfRule type="expression" priority="58" aboveAverage="0" equalAverage="0" bottom="0" percent="0" rank="0" text="" dxfId="0">
      <formula>IF(AND(LEFT(C37,3)&lt;&gt;"TAU",LEFT(C37,3)&lt;&gt;"DUV",C37&lt;&gt;""),1,0)</formula>
    </cfRule>
    <cfRule type="expression" priority="59" aboveAverage="0" equalAverage="0" bottom="0" percent="0" rank="0" text="" dxfId="0">
      <formula>IF(LEFT(C37,3)="DUV",1,0)</formula>
    </cfRule>
  </conditionalFormatting>
  <conditionalFormatting sqref="C61">
    <cfRule type="expression" priority="60" aboveAverage="0" equalAverage="0" bottom="0" percent="0" rank="0" text="" dxfId="0">
      <formula>IF(AND(LEFT(C61,4)&lt;&gt;"SERT",LEFT(C61,4)&lt;&gt;"DUV",C61&lt;&gt;""),1,0)</formula>
    </cfRule>
  </conditionalFormatting>
  <conditionalFormatting sqref="C62">
    <cfRule type="expression" priority="61" aboveAverage="0" equalAverage="0" bottom="0" percent="0" rank="0" text="" dxfId="0">
      <formula>IF(AND(LEFT(C62,4)&lt;&gt;"SERT",LEFT(C62,4)&lt;&gt;"DUV",C62&lt;&gt;""),1,0)</formula>
    </cfRule>
  </conditionalFormatting>
  <conditionalFormatting sqref="C74 C34">
    <cfRule type="expression" priority="62" aboveAverage="0" equalAverage="0" bottom="0" percent="0" rank="0" text="" dxfId="0">
      <formula>IF(AND(LEFT(C34,4)&lt;&gt;"SERT",LEFT(C34,4)&lt;&gt;"DUV",C34&lt;&gt;""),1,0)</formula>
    </cfRule>
  </conditionalFormatting>
  <conditionalFormatting sqref="C75">
    <cfRule type="expression" priority="63" aboveAverage="0" equalAverage="0" bottom="0" percent="0" rank="0" text="" dxfId="0">
      <formula>IF(AND(LEFT(C75,4)&lt;&gt;"SERT",LEFT(C75,4)&lt;&gt;"DUV",C75&lt;&gt;""),1,0)</formula>
    </cfRule>
  </conditionalFormatting>
  <conditionalFormatting sqref="C70">
    <cfRule type="expression" priority="64" aboveAverage="0" equalAverage="0" bottom="0" percent="0" rank="0" text="" dxfId="0">
      <formula>IF(AND(LEFT(C70,3)&lt;&gt;"VIR",LEFT(C70,3)&lt;&gt;"DUV",C70&lt;&gt;""),1,0)</formula>
    </cfRule>
  </conditionalFormatting>
  <printOptions headings="false" gridLines="false" gridLinesSet="true" horizontalCentered="true" verticalCentered="false"/>
  <pageMargins left="0.511805555555555" right="0.511805555555555" top="1.36944444444444" bottom="0.590277777777778" header="0.315277777777778" footer="0.511805555555555"/>
  <pageSetup paperSize="9" scale="69" firstPageNumber="0" fitToWidth="1" fitToHeight="1" pageOrder="downThenOver" orientation="landscape" blackAndWhite="false" draft="false" cellComments="none" useFirstPageNumber="false" horizontalDpi="300" verticalDpi="300" copies="1"/>
  <headerFooter differentFirst="false" differentOddEven="false">
    <oddHeader>&amp;R&amp;9Página &amp;P de &amp;N          .
  .</oddHeader>
    <oddFooter/>
  </headerFooter>
  <rowBreaks count="3" manualBreakCount="3">
    <brk id="35" man="true" max="16383" min="0"/>
    <brk id="59" man="true" max="16383" min="0"/>
    <brk id="82" man="true" max="16383" min="0"/>
  </rowBreaks>
  <drawing r:id="rId1"/>
</worksheet>
</file>

<file path=xl/worksheets/sheet2.xml><?xml version="1.0" encoding="utf-8"?>
<worksheet xmlns="http://schemas.openxmlformats.org/spreadsheetml/2006/main" xmlns:r="http://schemas.openxmlformats.org/officeDocument/2006/relationships">
  <sheetPr filterMode="false">
    <pageSetUpPr fitToPage="false"/>
  </sheetPr>
  <dimension ref="A1:AMJ1048576"/>
  <sheetViews>
    <sheetView showFormulas="false" showGridLines="false" showRowColHeaders="true" showZeros="true" rightToLeft="false" tabSelected="false" showOutlineSymbols="true" defaultGridColor="true" view="pageBreakPreview" topLeftCell="A7" colorId="64" zoomScale="80" zoomScaleNormal="100" zoomScalePageLayoutView="80" workbookViewId="0">
      <selection pane="topLeft" activeCell="O4" activeCellId="0" sqref="O4"/>
    </sheetView>
  </sheetViews>
  <sheetFormatPr defaultColWidth="9.13671875" defaultRowHeight="13.8" zeroHeight="false" outlineLevelRow="0" outlineLevelCol="0"/>
  <cols>
    <col collapsed="false" customWidth="true" hidden="false" outlineLevel="0" max="1" min="1" style="152" width="5.43"/>
    <col collapsed="false" customWidth="true" hidden="false" outlineLevel="0" max="2" min="2" style="153" width="45.89"/>
    <col collapsed="false" customWidth="true" hidden="false" outlineLevel="0" max="3" min="3" style="154" width="10.65"/>
    <col collapsed="false" customWidth="true" hidden="true" outlineLevel="0" max="4" min="4" style="154" width="11.89"/>
    <col collapsed="false" customWidth="true" hidden="false" outlineLevel="0" max="5" min="5" style="154" width="11.89"/>
    <col collapsed="false" customWidth="true" hidden="false" outlineLevel="0" max="6" min="6" style="152" width="13.33"/>
    <col collapsed="false" customWidth="true" hidden="false" outlineLevel="0" max="7" min="7" style="152" width="15.56"/>
    <col collapsed="false" customWidth="true" hidden="false" outlineLevel="0" max="9" min="8" style="152" width="15"/>
    <col collapsed="false" customWidth="true" hidden="false" outlineLevel="0" max="10" min="10" style="152" width="13.33"/>
    <col collapsed="false" customWidth="true" hidden="true" outlineLevel="0" max="11" min="11" style="153" width="0.33"/>
    <col collapsed="false" customWidth="true" hidden="true" outlineLevel="0" max="14" min="12" style="153" width="14.01"/>
    <col collapsed="false" customWidth="true" hidden="false" outlineLevel="0" max="22" min="15" style="153" width="14.35"/>
    <col collapsed="false" customWidth="true" hidden="false" outlineLevel="0" max="23" min="23" style="153" width="12.44"/>
    <col collapsed="false" customWidth="false" hidden="false" outlineLevel="0" max="1016" min="24" style="153" width="9.13"/>
    <col collapsed="false" customWidth="true" hidden="false" outlineLevel="0" max="1024" min="1017" style="0" width="11.52"/>
  </cols>
  <sheetData>
    <row r="1" s="156" customFormat="true" ht="29.25" hidden="false" customHeight="true" outlineLevel="0" collapsed="false">
      <c r="A1" s="155" t="s">
        <v>195</v>
      </c>
      <c r="B1" s="155"/>
      <c r="C1" s="155"/>
      <c r="D1" s="155"/>
      <c r="E1" s="155"/>
      <c r="F1" s="155"/>
      <c r="G1" s="155"/>
      <c r="H1" s="155"/>
      <c r="I1" s="155"/>
      <c r="J1" s="155"/>
      <c r="AMC1" s="0"/>
      <c r="AMD1" s="0"/>
      <c r="AME1" s="0"/>
      <c r="AMF1" s="0"/>
      <c r="AMG1" s="0"/>
      <c r="AMH1" s="0"/>
      <c r="AMI1" s="0"/>
      <c r="AMJ1" s="0"/>
    </row>
    <row r="2" s="165" customFormat="true" ht="13.8" hidden="false" customHeight="false" outlineLevel="0" collapsed="false">
      <c r="A2" s="157" t="str">
        <f aca="false">'ORC.GENTIL MORENO'!A6</f>
        <v>DATA BASE: SINAPI DEZEMBRO/2019</v>
      </c>
      <c r="B2" s="157"/>
      <c r="C2" s="158"/>
      <c r="D2" s="159"/>
      <c r="E2" s="159"/>
      <c r="F2" s="160"/>
      <c r="G2" s="161" t="s">
        <v>18</v>
      </c>
      <c r="H2" s="162" t="n">
        <f aca="false">'ORC.GENTIL MORENO'!G6</f>
        <v>0.196</v>
      </c>
      <c r="I2" s="163" t="s">
        <v>1</v>
      </c>
      <c r="J2" s="164" t="n">
        <f aca="false">'ORC.GENTIL MORENO'!J1</f>
        <v>43860</v>
      </c>
      <c r="M2" s="156"/>
      <c r="N2" s="156"/>
      <c r="AMC2" s="0"/>
      <c r="AMD2" s="0"/>
      <c r="AME2" s="0"/>
      <c r="AMF2" s="0"/>
      <c r="AMG2" s="0"/>
      <c r="AMH2" s="0"/>
      <c r="AMI2" s="0"/>
      <c r="AMJ2" s="0"/>
    </row>
    <row r="3" s="165" customFormat="true" ht="14.4" hidden="false" customHeight="true" outlineLevel="0" collapsed="false">
      <c r="A3" s="157"/>
      <c r="B3" s="157"/>
      <c r="C3" s="166"/>
      <c r="D3" s="167"/>
      <c r="E3" s="167"/>
      <c r="F3" s="168"/>
      <c r="G3" s="169" t="s">
        <v>20</v>
      </c>
      <c r="H3" s="170" t="n">
        <f aca="false">'ORC.GENTIL MORENO'!G7</f>
        <v>0.2334</v>
      </c>
      <c r="I3" s="163"/>
      <c r="J3" s="164"/>
      <c r="K3" s="171"/>
      <c r="L3" s="171"/>
      <c r="M3" s="171"/>
      <c r="N3" s="171"/>
      <c r="AMC3" s="0"/>
      <c r="AMD3" s="0"/>
      <c r="AME3" s="0"/>
      <c r="AMF3" s="0"/>
      <c r="AMG3" s="0"/>
      <c r="AMH3" s="0"/>
      <c r="AMI3" s="0"/>
      <c r="AMJ3" s="0"/>
    </row>
    <row r="4" customFormat="false" ht="30" hidden="false" customHeight="true" outlineLevel="0" collapsed="false">
      <c r="A4" s="172" t="s">
        <v>196</v>
      </c>
      <c r="B4" s="172"/>
      <c r="C4" s="172"/>
      <c r="D4" s="172"/>
      <c r="E4" s="172"/>
      <c r="F4" s="172"/>
      <c r="G4" s="172"/>
      <c r="H4" s="172"/>
      <c r="I4" s="172"/>
      <c r="J4" s="172"/>
      <c r="K4" s="173"/>
      <c r="L4" s="173"/>
      <c r="M4" s="173"/>
      <c r="N4" s="174"/>
    </row>
    <row r="5" customFormat="false" ht="23.85" hidden="false" customHeight="false" outlineLevel="0" collapsed="false">
      <c r="A5" s="175" t="s">
        <v>2</v>
      </c>
      <c r="B5" s="175" t="s">
        <v>197</v>
      </c>
      <c r="C5" s="176" t="s">
        <v>198</v>
      </c>
      <c r="D5" s="176"/>
      <c r="E5" s="176" t="s">
        <v>199</v>
      </c>
      <c r="F5" s="175" t="s">
        <v>200</v>
      </c>
      <c r="G5" s="175" t="s">
        <v>201</v>
      </c>
      <c r="H5" s="175" t="s">
        <v>202</v>
      </c>
      <c r="I5" s="175" t="s">
        <v>203</v>
      </c>
      <c r="J5" s="175" t="s">
        <v>204</v>
      </c>
      <c r="K5" s="177"/>
      <c r="L5" s="178"/>
      <c r="M5" s="178"/>
      <c r="N5" s="179"/>
    </row>
    <row r="6" s="186" customFormat="true" ht="13.8" hidden="false" customHeight="false" outlineLevel="0" collapsed="false">
      <c r="A6" s="180" t="n">
        <f aca="false">'ORC.GENTIL MORENO'!$A$10</f>
        <v>1</v>
      </c>
      <c r="B6" s="180" t="str">
        <f aca="false">'ORC.GENTIL MORENO'!$B$10</f>
        <v>SERVIÇOS GERAIS</v>
      </c>
      <c r="C6" s="181"/>
      <c r="D6" s="182"/>
      <c r="E6" s="183"/>
      <c r="F6" s="184"/>
      <c r="G6" s="184"/>
      <c r="H6" s="184"/>
      <c r="I6" s="184"/>
      <c r="J6" s="184"/>
      <c r="K6" s="185"/>
      <c r="L6" s="185"/>
      <c r="M6" s="185"/>
      <c r="N6" s="185"/>
      <c r="AMC6" s="0"/>
      <c r="AMD6" s="0"/>
      <c r="AME6" s="0"/>
      <c r="AMF6" s="0"/>
      <c r="AMG6" s="0"/>
      <c r="AMH6" s="0"/>
      <c r="AMI6" s="0"/>
      <c r="AMJ6" s="0"/>
    </row>
    <row r="7" customFormat="false" ht="28.2" hidden="false" customHeight="true" outlineLevel="0" collapsed="false">
      <c r="A7" s="187" t="str">
        <f aca="false">'ORC.GENTIL MORENO'!A11</f>
        <v>1.1</v>
      </c>
      <c r="B7" s="187" t="str">
        <f aca="false">'ORC.GENTIL MORENO'!B11</f>
        <v>GERAL</v>
      </c>
      <c r="C7" s="188" t="n">
        <v>5</v>
      </c>
      <c r="D7" s="189" t="s">
        <v>205</v>
      </c>
      <c r="E7" s="190" t="n">
        <f aca="false">'ORC.GENTIL MORENO'!J13</f>
        <v>0</v>
      </c>
      <c r="F7" s="191" t="n">
        <f aca="false">E7/C7</f>
        <v>0</v>
      </c>
      <c r="G7" s="191" t="n">
        <f aca="false">F7</f>
        <v>0</v>
      </c>
      <c r="H7" s="191" t="n">
        <f aca="false">G7</f>
        <v>0</v>
      </c>
      <c r="I7" s="191" t="n">
        <f aca="false">H7</f>
        <v>0</v>
      </c>
      <c r="J7" s="191" t="n">
        <f aca="false">I7</f>
        <v>0</v>
      </c>
      <c r="K7" s="192"/>
      <c r="L7" s="193"/>
      <c r="M7" s="193"/>
    </row>
    <row r="8" customFormat="false" ht="13.8" hidden="true" customHeight="false" outlineLevel="0" collapsed="false">
      <c r="A8" s="187"/>
      <c r="B8" s="187"/>
      <c r="C8" s="188"/>
      <c r="D8" s="189" t="s">
        <v>206</v>
      </c>
      <c r="E8" s="190"/>
      <c r="F8" s="194"/>
      <c r="G8" s="194"/>
      <c r="H8" s="194"/>
      <c r="I8" s="194"/>
      <c r="J8" s="194"/>
      <c r="K8" s="195"/>
      <c r="L8" s="196"/>
      <c r="M8" s="196"/>
    </row>
    <row r="9" customFormat="false" ht="13.8" hidden="true" customHeight="false" outlineLevel="0" collapsed="false">
      <c r="A9" s="187"/>
      <c r="B9" s="187"/>
      <c r="C9" s="188"/>
      <c r="D9" s="189" t="s">
        <v>207</v>
      </c>
      <c r="E9" s="190"/>
      <c r="F9" s="197"/>
      <c r="G9" s="197"/>
      <c r="H9" s="197"/>
      <c r="I9" s="197"/>
      <c r="J9" s="197"/>
      <c r="K9" s="198"/>
      <c r="L9" s="199"/>
      <c r="M9" s="199"/>
    </row>
    <row r="10" s="186" customFormat="true" ht="13.8" hidden="false" customHeight="false" outlineLevel="0" collapsed="false">
      <c r="A10" s="180" t="n">
        <f aca="false">'ORC.GENTIL MORENO'!$A$15</f>
        <v>2</v>
      </c>
      <c r="B10" s="180" t="str">
        <f aca="false">'ORC.GENTIL MORENO'!$B$14</f>
        <v>DRENAGEM REGIÃO DA RUA GENTIL MORENO</v>
      </c>
      <c r="C10" s="181"/>
      <c r="D10" s="182"/>
      <c r="E10" s="183"/>
      <c r="F10" s="184"/>
      <c r="G10" s="184"/>
      <c r="H10" s="184"/>
      <c r="I10" s="184"/>
      <c r="J10" s="184"/>
      <c r="K10" s="185"/>
      <c r="L10" s="185"/>
      <c r="M10" s="185"/>
      <c r="N10" s="185"/>
      <c r="AMC10" s="0"/>
      <c r="AMD10" s="0"/>
      <c r="AME10" s="0"/>
      <c r="AMF10" s="0"/>
      <c r="AMG10" s="0"/>
      <c r="AMH10" s="0"/>
      <c r="AMI10" s="0"/>
      <c r="AMJ10" s="0"/>
    </row>
    <row r="11" customFormat="false" ht="24" hidden="false" customHeight="true" outlineLevel="0" collapsed="false">
      <c r="A11" s="187" t="str">
        <f aca="false">'ORC.GENTIL MORENO'!A16</f>
        <v>2.1</v>
      </c>
      <c r="B11" s="187" t="str">
        <f aca="false">'ORC.GENTIL MORENO'!B16</f>
        <v>SERVIÇOS PRELIMINARES</v>
      </c>
      <c r="C11" s="188" t="n">
        <v>2</v>
      </c>
      <c r="D11" s="189" t="s">
        <v>205</v>
      </c>
      <c r="E11" s="190" t="n">
        <f aca="false">'ORC.GENTIL MORENO'!J22</f>
        <v>0</v>
      </c>
      <c r="F11" s="191" t="n">
        <f aca="false">E11/C11</f>
        <v>0</v>
      </c>
      <c r="G11" s="191" t="n">
        <f aca="false">F11</f>
        <v>0</v>
      </c>
      <c r="H11" s="200"/>
      <c r="I11" s="200"/>
      <c r="J11" s="200"/>
      <c r="K11" s="192"/>
      <c r="L11" s="193"/>
      <c r="M11" s="193"/>
      <c r="N11" s="201"/>
    </row>
    <row r="12" customFormat="false" ht="13.8" hidden="true" customHeight="false" outlineLevel="0" collapsed="false">
      <c r="A12" s="187"/>
      <c r="B12" s="187"/>
      <c r="C12" s="188"/>
      <c r="D12" s="189"/>
      <c r="E12" s="190"/>
      <c r="F12" s="191"/>
      <c r="G12" s="194"/>
      <c r="H12" s="194"/>
      <c r="I12" s="194"/>
      <c r="J12" s="194"/>
      <c r="K12" s="202"/>
      <c r="L12" s="203"/>
      <c r="M12" s="203"/>
      <c r="N12" s="204"/>
    </row>
    <row r="13" customFormat="false" ht="13.8" hidden="true" customHeight="false" outlineLevel="0" collapsed="false">
      <c r="A13" s="187"/>
      <c r="B13" s="187"/>
      <c r="C13" s="188"/>
      <c r="D13" s="189"/>
      <c r="E13" s="190"/>
      <c r="F13" s="191"/>
      <c r="G13" s="197"/>
      <c r="H13" s="197"/>
      <c r="I13" s="197"/>
      <c r="J13" s="197"/>
      <c r="K13" s="205"/>
      <c r="L13" s="206"/>
      <c r="M13" s="206"/>
      <c r="N13" s="207"/>
    </row>
    <row r="14" customFormat="false" ht="25.2" hidden="false" customHeight="true" outlineLevel="0" collapsed="false">
      <c r="A14" s="187" t="str">
        <f aca="false">'ORC.GENTIL MORENO'!A23</f>
        <v>2.2</v>
      </c>
      <c r="B14" s="187" t="str">
        <f aca="false">'ORC.GENTIL MORENO'!B23</f>
        <v>MOVIMENTO DE TERRA</v>
      </c>
      <c r="C14" s="188" t="n">
        <v>5</v>
      </c>
      <c r="D14" s="189" t="s">
        <v>205</v>
      </c>
      <c r="E14" s="190" t="n">
        <f aca="false">'ORC.GENTIL MORENO'!J32</f>
        <v>0</v>
      </c>
      <c r="F14" s="191" t="n">
        <f aca="false">E14/C14</f>
        <v>0</v>
      </c>
      <c r="G14" s="191" t="n">
        <f aca="false">F14</f>
        <v>0</v>
      </c>
      <c r="H14" s="191" t="n">
        <f aca="false">G14</f>
        <v>0</v>
      </c>
      <c r="I14" s="191" t="n">
        <f aca="false">H14</f>
        <v>0</v>
      </c>
      <c r="J14" s="191" t="n">
        <f aca="false">I14</f>
        <v>0</v>
      </c>
      <c r="K14" s="208"/>
      <c r="L14" s="209"/>
      <c r="M14" s="209"/>
      <c r="N14" s="210"/>
    </row>
    <row r="15" customFormat="false" ht="1.2" hidden="true" customHeight="true" outlineLevel="0" collapsed="false">
      <c r="A15" s="187"/>
      <c r="B15" s="187"/>
      <c r="C15" s="188"/>
      <c r="D15" s="189"/>
      <c r="E15" s="190"/>
      <c r="F15" s="200"/>
      <c r="G15" s="194"/>
      <c r="H15" s="194"/>
      <c r="I15" s="194"/>
      <c r="J15" s="194"/>
      <c r="K15" s="202"/>
      <c r="L15" s="203"/>
      <c r="M15" s="203"/>
      <c r="N15" s="204"/>
    </row>
    <row r="16" customFormat="false" ht="3" hidden="true" customHeight="true" outlineLevel="0" collapsed="false">
      <c r="A16" s="187"/>
      <c r="B16" s="187"/>
      <c r="C16" s="188"/>
      <c r="D16" s="189"/>
      <c r="E16" s="190"/>
      <c r="F16" s="200"/>
      <c r="G16" s="197"/>
      <c r="H16" s="197"/>
      <c r="I16" s="197"/>
      <c r="J16" s="197"/>
      <c r="K16" s="205"/>
      <c r="L16" s="206"/>
      <c r="M16" s="206"/>
      <c r="N16" s="207"/>
    </row>
    <row r="17" customFormat="false" ht="27.6" hidden="false" customHeight="true" outlineLevel="0" collapsed="false">
      <c r="A17" s="187" t="str">
        <f aca="false">'ORC.GENTIL MORENO'!A33</f>
        <v>2.3</v>
      </c>
      <c r="B17" s="187" t="str">
        <f aca="false">'ORC.GENTIL MORENO'!B33</f>
        <v>EMBASAMENTO</v>
      </c>
      <c r="C17" s="188" t="n">
        <v>4</v>
      </c>
      <c r="D17" s="189" t="s">
        <v>205</v>
      </c>
      <c r="E17" s="190" t="n">
        <f aca="false">'ORC.GENTIL MORENO'!J35</f>
        <v>0</v>
      </c>
      <c r="F17" s="200"/>
      <c r="G17" s="191" t="n">
        <f aca="false">E17/C17</f>
        <v>0</v>
      </c>
      <c r="H17" s="191" t="n">
        <f aca="false">G17</f>
        <v>0</v>
      </c>
      <c r="I17" s="191" t="n">
        <f aca="false">H17</f>
        <v>0</v>
      </c>
      <c r="J17" s="191" t="n">
        <f aca="false">I17</f>
        <v>0</v>
      </c>
      <c r="K17" s="208"/>
      <c r="L17" s="209"/>
      <c r="M17" s="209"/>
      <c r="N17" s="210"/>
    </row>
    <row r="18" customFormat="false" ht="13.8" hidden="true" customHeight="false" outlineLevel="0" collapsed="false">
      <c r="A18" s="187"/>
      <c r="B18" s="187"/>
      <c r="C18" s="188"/>
      <c r="D18" s="189"/>
      <c r="E18" s="190"/>
      <c r="F18" s="200"/>
      <c r="G18" s="211"/>
      <c r="H18" s="211"/>
      <c r="I18" s="211"/>
      <c r="J18" s="211"/>
      <c r="K18" s="195"/>
      <c r="L18" s="196"/>
      <c r="M18" s="203"/>
      <c r="N18" s="204"/>
    </row>
    <row r="19" customFormat="false" ht="13.8" hidden="true" customHeight="false" outlineLevel="0" collapsed="false">
      <c r="A19" s="187"/>
      <c r="B19" s="187"/>
      <c r="C19" s="188"/>
      <c r="D19" s="189"/>
      <c r="E19" s="190"/>
      <c r="F19" s="200"/>
      <c r="G19" s="212"/>
      <c r="H19" s="212"/>
      <c r="I19" s="212"/>
      <c r="J19" s="212"/>
      <c r="K19" s="213"/>
      <c r="L19" s="214"/>
      <c r="M19" s="206"/>
      <c r="N19" s="207"/>
    </row>
    <row r="20" customFormat="false" ht="25.2" hidden="false" customHeight="true" outlineLevel="0" collapsed="false">
      <c r="A20" s="187" t="str">
        <f aca="false">'ORC.GENTIL MORENO'!A36</f>
        <v>2.4</v>
      </c>
      <c r="B20" s="187" t="str">
        <f aca="false">'ORC.GENTIL MORENO'!B36</f>
        <v>ESCORAMENTO</v>
      </c>
      <c r="C20" s="188" t="n">
        <v>4</v>
      </c>
      <c r="D20" s="189" t="s">
        <v>205</v>
      </c>
      <c r="E20" s="190" t="n">
        <f aca="false">'ORC.GENTIL MORENO'!J40</f>
        <v>0</v>
      </c>
      <c r="F20" s="200"/>
      <c r="G20" s="191" t="n">
        <f aca="false">E20/C20</f>
        <v>0</v>
      </c>
      <c r="H20" s="191" t="n">
        <f aca="false">G20</f>
        <v>0</v>
      </c>
      <c r="I20" s="191" t="n">
        <f aca="false">H20</f>
        <v>0</v>
      </c>
      <c r="J20" s="191" t="n">
        <f aca="false">I20</f>
        <v>0</v>
      </c>
      <c r="K20" s="208"/>
      <c r="L20" s="209"/>
      <c r="M20" s="209"/>
      <c r="N20" s="210"/>
    </row>
    <row r="21" customFormat="false" ht="25.2" hidden="false" customHeight="true" outlineLevel="0" collapsed="false">
      <c r="A21" s="187" t="str">
        <f aca="false">'ORC.GENTIL MORENO'!A41</f>
        <v>2.5</v>
      </c>
      <c r="B21" s="187" t="str">
        <f aca="false">'ORC.GENTIL MORENO'!B41</f>
        <v>HIDRÁULICA</v>
      </c>
      <c r="C21" s="188" t="n">
        <v>4</v>
      </c>
      <c r="D21" s="189" t="s">
        <v>205</v>
      </c>
      <c r="E21" s="190" t="n">
        <f aca="false">'ORC.GENTIL MORENO'!J48</f>
        <v>0</v>
      </c>
      <c r="F21" s="200"/>
      <c r="G21" s="191" t="n">
        <f aca="false">E21/C21</f>
        <v>0</v>
      </c>
      <c r="H21" s="191" t="n">
        <f aca="false">G21</f>
        <v>0</v>
      </c>
      <c r="I21" s="191" t="n">
        <f aca="false">H21</f>
        <v>0</v>
      </c>
      <c r="J21" s="191" t="n">
        <f aca="false">I21</f>
        <v>0</v>
      </c>
      <c r="K21" s="208"/>
      <c r="L21" s="209"/>
      <c r="M21" s="209"/>
      <c r="N21" s="210"/>
    </row>
    <row r="22" customFormat="false" ht="24" hidden="false" customHeight="true" outlineLevel="0" collapsed="false">
      <c r="A22" s="187" t="str">
        <f aca="false">'ORC.GENTIL MORENO'!A49</f>
        <v>2.6</v>
      </c>
      <c r="B22" s="187" t="str">
        <f aca="false">'ORC.GENTIL MORENO'!B49</f>
        <v>PV's</v>
      </c>
      <c r="C22" s="188" t="n">
        <v>4</v>
      </c>
      <c r="D22" s="189" t="s">
        <v>205</v>
      </c>
      <c r="E22" s="190" t="n">
        <f aca="false">'ORC.GENTIL MORENO'!J56</f>
        <v>0</v>
      </c>
      <c r="F22" s="200"/>
      <c r="G22" s="191" t="n">
        <f aca="false">E22/C22</f>
        <v>0</v>
      </c>
      <c r="H22" s="191" t="n">
        <f aca="false">G22</f>
        <v>0</v>
      </c>
      <c r="I22" s="191" t="n">
        <f aca="false">H22</f>
        <v>0</v>
      </c>
      <c r="J22" s="191" t="n">
        <f aca="false">I22</f>
        <v>0</v>
      </c>
      <c r="K22" s="208"/>
      <c r="L22" s="209"/>
      <c r="M22" s="209"/>
      <c r="N22" s="210"/>
    </row>
    <row r="23" customFormat="false" ht="26.4" hidden="false" customHeight="true" outlineLevel="0" collapsed="false">
      <c r="A23" s="187" t="str">
        <f aca="false">'ORC.GENTIL MORENO'!A57</f>
        <v>2.7</v>
      </c>
      <c r="B23" s="187" t="str">
        <f aca="false">'ORC.GENTIL MORENO'!B57</f>
        <v>BOCAS DE LOBO</v>
      </c>
      <c r="C23" s="188" t="n">
        <v>4</v>
      </c>
      <c r="D23" s="189" t="s">
        <v>205</v>
      </c>
      <c r="E23" s="190" t="n">
        <f aca="false">'ORC.GENTIL MORENO'!J59</f>
        <v>0</v>
      </c>
      <c r="F23" s="200"/>
      <c r="G23" s="191" t="n">
        <f aca="false">E23/C23</f>
        <v>0</v>
      </c>
      <c r="H23" s="191" t="n">
        <f aca="false">G23</f>
        <v>0</v>
      </c>
      <c r="I23" s="191" t="n">
        <f aca="false">H23</f>
        <v>0</v>
      </c>
      <c r="J23" s="191" t="n">
        <f aca="false">I23</f>
        <v>0</v>
      </c>
      <c r="K23" s="208"/>
      <c r="L23" s="209"/>
      <c r="M23" s="209"/>
      <c r="N23" s="210"/>
    </row>
    <row r="24" customFormat="false" ht="2.4" hidden="true" customHeight="true" outlineLevel="0" collapsed="false">
      <c r="A24" s="187"/>
      <c r="B24" s="187"/>
      <c r="C24" s="188"/>
      <c r="D24" s="189" t="s">
        <v>206</v>
      </c>
      <c r="E24" s="190"/>
      <c r="F24" s="200"/>
      <c r="G24" s="194"/>
      <c r="H24" s="194"/>
      <c r="I24" s="194"/>
      <c r="J24" s="191"/>
      <c r="K24" s="202"/>
      <c r="L24" s="196"/>
      <c r="M24" s="196"/>
      <c r="N24" s="215"/>
    </row>
    <row r="25" customFormat="false" ht="6" hidden="true" customHeight="true" outlineLevel="0" collapsed="false">
      <c r="A25" s="187"/>
      <c r="B25" s="187"/>
      <c r="C25" s="188"/>
      <c r="D25" s="189" t="s">
        <v>207</v>
      </c>
      <c r="E25" s="190"/>
      <c r="F25" s="200"/>
      <c r="G25" s="197"/>
      <c r="H25" s="197"/>
      <c r="I25" s="197"/>
      <c r="J25" s="191"/>
      <c r="K25" s="205"/>
      <c r="L25" s="214"/>
      <c r="M25" s="214"/>
      <c r="N25" s="216"/>
    </row>
    <row r="26" customFormat="false" ht="13.8" hidden="true" customHeight="false" outlineLevel="0" collapsed="false">
      <c r="A26" s="217"/>
      <c r="B26" s="217"/>
      <c r="C26" s="188"/>
      <c r="D26" s="189" t="s">
        <v>206</v>
      </c>
      <c r="E26" s="190"/>
      <c r="F26" s="194"/>
      <c r="G26" s="194"/>
      <c r="H26" s="194"/>
      <c r="I26" s="194"/>
      <c r="J26" s="200"/>
      <c r="K26" s="202"/>
      <c r="L26" s="203"/>
      <c r="M26" s="203"/>
      <c r="N26" s="204"/>
    </row>
    <row r="27" customFormat="false" ht="13.8" hidden="true" customHeight="false" outlineLevel="0" collapsed="false">
      <c r="A27" s="217"/>
      <c r="B27" s="217"/>
      <c r="C27" s="188"/>
      <c r="D27" s="189" t="s">
        <v>207</v>
      </c>
      <c r="E27" s="190"/>
      <c r="F27" s="197"/>
      <c r="G27" s="197"/>
      <c r="H27" s="197"/>
      <c r="I27" s="197"/>
      <c r="J27" s="200"/>
      <c r="K27" s="205"/>
      <c r="L27" s="206"/>
      <c r="M27" s="206"/>
      <c r="N27" s="207"/>
    </row>
    <row r="28" customFormat="false" ht="27.6" hidden="false" customHeight="true" outlineLevel="0" collapsed="false">
      <c r="A28" s="187" t="str">
        <f aca="false">'ORC.GENTIL MORENO'!$A$60</f>
        <v>2.8</v>
      </c>
      <c r="B28" s="187" t="str">
        <f aca="false">'ORC.GENTIL MORENO'!$B$60</f>
        <v>MURO DE ALA - 1 Unid. (DN1500)</v>
      </c>
      <c r="C28" s="188" t="n">
        <v>1</v>
      </c>
      <c r="D28" s="189" t="s">
        <v>205</v>
      </c>
      <c r="E28" s="190" t="n">
        <f aca="false">'ORC.GENTIL MORENO'!J68</f>
        <v>0</v>
      </c>
      <c r="F28" s="200"/>
      <c r="G28" s="200"/>
      <c r="H28" s="200"/>
      <c r="I28" s="200"/>
      <c r="J28" s="191" t="n">
        <f aca="false">E28/C28</f>
        <v>0</v>
      </c>
      <c r="K28" s="208"/>
      <c r="L28" s="209"/>
      <c r="M28" s="209"/>
      <c r="N28" s="210"/>
    </row>
    <row r="29" customFormat="false" ht="13.8" hidden="true" customHeight="false" outlineLevel="0" collapsed="false">
      <c r="A29" s="187"/>
      <c r="B29" s="187"/>
      <c r="C29" s="188"/>
      <c r="D29" s="189" t="s">
        <v>206</v>
      </c>
      <c r="E29" s="190"/>
      <c r="F29" s="194"/>
      <c r="G29" s="194"/>
      <c r="H29" s="194"/>
      <c r="I29" s="194"/>
      <c r="J29" s="194"/>
      <c r="K29" s="202"/>
      <c r="L29" s="203"/>
      <c r="M29" s="203"/>
      <c r="N29" s="204"/>
    </row>
    <row r="30" customFormat="false" ht="13.8" hidden="true" customHeight="false" outlineLevel="0" collapsed="false">
      <c r="A30" s="187"/>
      <c r="B30" s="187"/>
      <c r="C30" s="188"/>
      <c r="D30" s="189" t="s">
        <v>207</v>
      </c>
      <c r="E30" s="190"/>
      <c r="F30" s="197"/>
      <c r="G30" s="197"/>
      <c r="H30" s="197"/>
      <c r="I30" s="197"/>
      <c r="J30" s="197"/>
      <c r="K30" s="205"/>
      <c r="L30" s="206"/>
      <c r="M30" s="206"/>
      <c r="N30" s="207"/>
    </row>
    <row r="31" customFormat="false" ht="24.6" hidden="false" customHeight="true" outlineLevel="0" collapsed="false">
      <c r="A31" s="187" t="str">
        <f aca="false">'ORC.GENTIL MORENO'!A69</f>
        <v>2.9</v>
      </c>
      <c r="B31" s="187" t="str">
        <f aca="false">'ORC.GENTIL MORENO'!B69</f>
        <v>DISSIPADOR DE ENERGIA - 1 Unid. (DN1500)</v>
      </c>
      <c r="C31" s="188" t="n">
        <v>1</v>
      </c>
      <c r="D31" s="189" t="s">
        <v>206</v>
      </c>
      <c r="E31" s="190" t="n">
        <f aca="false">'ORC.GENTIL MORENO'!J82</f>
        <v>0</v>
      </c>
      <c r="F31" s="194"/>
      <c r="G31" s="194"/>
      <c r="H31" s="194"/>
      <c r="I31" s="194"/>
      <c r="J31" s="191" t="n">
        <f aca="false">E31/C31</f>
        <v>0</v>
      </c>
      <c r="K31" s="202"/>
      <c r="L31" s="203"/>
      <c r="M31" s="203"/>
      <c r="N31" s="204"/>
    </row>
    <row r="32" customFormat="false" ht="13.8" hidden="true" customHeight="false" outlineLevel="0" collapsed="false">
      <c r="A32" s="187"/>
      <c r="B32" s="187"/>
      <c r="C32" s="188"/>
      <c r="D32" s="189" t="s">
        <v>207</v>
      </c>
      <c r="E32" s="190"/>
      <c r="F32" s="197"/>
      <c r="G32" s="197"/>
      <c r="H32" s="197"/>
      <c r="I32" s="197"/>
      <c r="J32" s="197"/>
      <c r="K32" s="205"/>
      <c r="L32" s="206"/>
      <c r="M32" s="206"/>
      <c r="N32" s="207"/>
    </row>
    <row r="33" customFormat="false" ht="13.8" hidden="true" customHeight="false" outlineLevel="0" collapsed="false">
      <c r="A33" s="187"/>
      <c r="B33" s="187"/>
      <c r="C33" s="188"/>
      <c r="D33" s="189" t="s">
        <v>207</v>
      </c>
      <c r="E33" s="190"/>
      <c r="F33" s="197"/>
      <c r="G33" s="197"/>
      <c r="H33" s="212"/>
      <c r="I33" s="197"/>
      <c r="J33" s="197"/>
      <c r="K33" s="205"/>
      <c r="L33" s="206"/>
      <c r="M33" s="206"/>
      <c r="N33" s="207"/>
    </row>
    <row r="34" customFormat="false" ht="27.6" hidden="false" customHeight="true" outlineLevel="0" collapsed="false">
      <c r="A34" s="187" t="str">
        <f aca="false">'ORC.GENTIL MORENO'!$A$83</f>
        <v>2.10</v>
      </c>
      <c r="B34" s="218" t="str">
        <f aca="false">'ORC.GENTIL MORENO'!$B$83</f>
        <v>DEMOLICAO E RECOMPOSIÇÃO DA PAVIMENTACAO ASFALTICA E PASSEIOS</v>
      </c>
      <c r="C34" s="188" t="n">
        <v>5</v>
      </c>
      <c r="D34" s="189" t="s">
        <v>205</v>
      </c>
      <c r="E34" s="190" t="n">
        <f aca="false">'ORC.GENTIL MORENO'!J93</f>
        <v>0</v>
      </c>
      <c r="F34" s="191" t="n">
        <f aca="false">E34/C34</f>
        <v>0</v>
      </c>
      <c r="G34" s="191" t="n">
        <f aca="false">F34</f>
        <v>0</v>
      </c>
      <c r="H34" s="191" t="n">
        <f aca="false">G34</f>
        <v>0</v>
      </c>
      <c r="I34" s="191" t="n">
        <f aca="false">H34</f>
        <v>0</v>
      </c>
      <c r="J34" s="191" t="n">
        <f aca="false">I34</f>
        <v>0</v>
      </c>
      <c r="K34" s="208"/>
      <c r="L34" s="209"/>
      <c r="M34" s="209"/>
      <c r="N34" s="210"/>
    </row>
    <row r="35" customFormat="false" ht="13.8" hidden="true" customHeight="false" outlineLevel="0" collapsed="false">
      <c r="A35" s="187"/>
      <c r="B35" s="218"/>
      <c r="C35" s="188"/>
      <c r="D35" s="189" t="s">
        <v>206</v>
      </c>
      <c r="E35" s="190"/>
      <c r="F35" s="194"/>
      <c r="G35" s="194"/>
      <c r="H35" s="211"/>
      <c r="I35" s="211"/>
      <c r="J35" s="194"/>
      <c r="K35" s="195"/>
      <c r="L35" s="196"/>
      <c r="M35" s="203"/>
      <c r="N35" s="204"/>
    </row>
    <row r="36" customFormat="false" ht="13.8" hidden="true" customHeight="false" outlineLevel="0" collapsed="false">
      <c r="A36" s="187"/>
      <c r="B36" s="218"/>
      <c r="C36" s="188"/>
      <c r="D36" s="189" t="s">
        <v>207</v>
      </c>
      <c r="E36" s="190"/>
      <c r="F36" s="197"/>
      <c r="G36" s="197"/>
      <c r="H36" s="212"/>
      <c r="I36" s="212"/>
      <c r="J36" s="197"/>
      <c r="K36" s="213"/>
      <c r="L36" s="214"/>
      <c r="M36" s="206"/>
      <c r="N36" s="207"/>
    </row>
    <row r="37" customFormat="false" ht="13.8" hidden="true" customHeight="false" outlineLevel="0" collapsed="false">
      <c r="A37" s="217"/>
      <c r="B37" s="217"/>
      <c r="C37" s="188"/>
      <c r="D37" s="189" t="s">
        <v>206</v>
      </c>
      <c r="E37" s="190"/>
      <c r="F37" s="194"/>
      <c r="G37" s="194"/>
      <c r="H37" s="194"/>
      <c r="I37" s="194"/>
      <c r="J37" s="194"/>
      <c r="K37" s="195"/>
      <c r="L37" s="196"/>
      <c r="M37" s="196"/>
      <c r="N37" s="204"/>
    </row>
    <row r="38" customFormat="false" ht="13.8" hidden="true" customHeight="false" outlineLevel="0" collapsed="false">
      <c r="A38" s="217"/>
      <c r="B38" s="217"/>
      <c r="C38" s="188"/>
      <c r="D38" s="189" t="s">
        <v>207</v>
      </c>
      <c r="E38" s="190"/>
      <c r="F38" s="197"/>
      <c r="G38" s="197"/>
      <c r="H38" s="197"/>
      <c r="I38" s="197"/>
      <c r="J38" s="197"/>
      <c r="K38" s="213"/>
      <c r="L38" s="214"/>
      <c r="M38" s="214"/>
      <c r="N38" s="207"/>
    </row>
    <row r="39" s="186" customFormat="true" ht="13.8" hidden="false" customHeight="false" outlineLevel="0" collapsed="false">
      <c r="A39" s="183"/>
      <c r="B39" s="183"/>
      <c r="C39" s="181"/>
      <c r="D39" s="182"/>
      <c r="E39" s="183"/>
      <c r="F39" s="184"/>
      <c r="G39" s="184"/>
      <c r="H39" s="184"/>
      <c r="I39" s="184"/>
      <c r="J39" s="184"/>
      <c r="K39" s="185"/>
      <c r="L39" s="185"/>
      <c r="M39" s="185"/>
      <c r="N39" s="185"/>
      <c r="AMC39" s="0"/>
      <c r="AMD39" s="0"/>
      <c r="AME39" s="0"/>
      <c r="AMF39" s="0"/>
      <c r="AMG39" s="0"/>
      <c r="AMH39" s="0"/>
      <c r="AMI39" s="0"/>
      <c r="AMJ39" s="0"/>
    </row>
    <row r="40" customFormat="false" ht="13.8" hidden="true" customHeight="false" outlineLevel="0" collapsed="false">
      <c r="A40" s="217"/>
      <c r="B40" s="217"/>
      <c r="C40" s="188"/>
      <c r="D40" s="189" t="s">
        <v>206</v>
      </c>
      <c r="E40" s="190"/>
      <c r="F40" s="194"/>
      <c r="G40" s="194"/>
      <c r="H40" s="194"/>
      <c r="I40" s="194"/>
      <c r="J40" s="194"/>
      <c r="K40" s="195"/>
      <c r="L40" s="196"/>
      <c r="M40" s="196"/>
      <c r="N40" s="204"/>
    </row>
    <row r="41" customFormat="false" ht="13.8" hidden="true" customHeight="false" outlineLevel="0" collapsed="false">
      <c r="A41" s="217"/>
      <c r="B41" s="217"/>
      <c r="C41" s="188"/>
      <c r="D41" s="189" t="s">
        <v>207</v>
      </c>
      <c r="E41" s="190"/>
      <c r="F41" s="197"/>
      <c r="G41" s="197"/>
      <c r="H41" s="197"/>
      <c r="I41" s="197"/>
      <c r="J41" s="197"/>
      <c r="K41" s="213"/>
      <c r="L41" s="214"/>
      <c r="M41" s="214"/>
      <c r="N41" s="207"/>
    </row>
    <row r="42" customFormat="false" ht="22.2" hidden="false" customHeight="true" outlineLevel="0" collapsed="false">
      <c r="A42" s="219"/>
      <c r="B42" s="220"/>
      <c r="C42" s="221"/>
      <c r="D42" s="222"/>
      <c r="E42" s="223" t="s">
        <v>208</v>
      </c>
      <c r="F42" s="224" t="n">
        <f aca="false">SUM(F7:F41)</f>
        <v>0</v>
      </c>
      <c r="G42" s="224" t="n">
        <f aca="false">SUM(G7:G41)</f>
        <v>0</v>
      </c>
      <c r="H42" s="224" t="n">
        <f aca="false">SUM(H7:H41)</f>
        <v>0</v>
      </c>
      <c r="I42" s="224" t="n">
        <f aca="false">SUM(I7:I41)</f>
        <v>0</v>
      </c>
      <c r="J42" s="224" t="n">
        <f aca="false">SUM(J7:J41)</f>
        <v>0</v>
      </c>
      <c r="K42" s="225"/>
      <c r="L42" s="226"/>
      <c r="M42" s="226"/>
      <c r="N42" s="227"/>
    </row>
    <row r="43" customFormat="false" ht="20.4" hidden="false" customHeight="true" outlineLevel="0" collapsed="false">
      <c r="A43" s="228"/>
      <c r="C43" s="229"/>
      <c r="D43" s="222"/>
      <c r="E43" s="223" t="s">
        <v>209</v>
      </c>
      <c r="F43" s="230" t="n">
        <f aca="false">F42</f>
        <v>0</v>
      </c>
      <c r="G43" s="230" t="n">
        <f aca="false">F43+G42</f>
        <v>0</v>
      </c>
      <c r="H43" s="230" t="n">
        <f aca="false">G43+H42</f>
        <v>0</v>
      </c>
      <c r="I43" s="230" t="n">
        <f aca="false">H43+I42</f>
        <v>0</v>
      </c>
      <c r="J43" s="230" t="n">
        <f aca="false">I43+J42</f>
        <v>0</v>
      </c>
      <c r="K43" s="231"/>
      <c r="L43" s="232"/>
      <c r="M43" s="232"/>
      <c r="N43" s="233"/>
    </row>
    <row r="44" customFormat="false" ht="4.8" hidden="false" customHeight="true" outlineLevel="0" collapsed="false">
      <c r="A44" s="234"/>
      <c r="B44" s="235"/>
      <c r="C44" s="236"/>
      <c r="D44" s="237"/>
      <c r="E44" s="237"/>
      <c r="F44" s="224"/>
      <c r="G44" s="224"/>
      <c r="H44" s="224"/>
      <c r="I44" s="224"/>
      <c r="J44" s="224"/>
      <c r="K44" s="238"/>
      <c r="L44" s="239"/>
      <c r="M44" s="239"/>
      <c r="N44" s="240"/>
    </row>
    <row r="45" customFormat="false" ht="24" hidden="false" customHeight="true" outlineLevel="0" collapsed="false">
      <c r="F45" s="241"/>
      <c r="G45" s="241"/>
      <c r="H45" s="242"/>
      <c r="I45" s="242"/>
      <c r="J45" s="242"/>
      <c r="K45" s="243"/>
      <c r="L45" s="243"/>
      <c r="M45" s="243"/>
      <c r="N45" s="243"/>
    </row>
    <row r="46" s="2" customFormat="true" ht="15" hidden="false" customHeight="false" outlineLevel="0" collapsed="false">
      <c r="A46" s="244"/>
      <c r="B46" s="143" t="s">
        <v>189</v>
      </c>
      <c r="C46" s="3"/>
      <c r="D46" s="1"/>
      <c r="E46" s="1"/>
      <c r="F46" s="245" t="s">
        <v>190</v>
      </c>
      <c r="G46" s="246"/>
      <c r="H46" s="247" t="s">
        <v>191</v>
      </c>
      <c r="I46" s="248"/>
      <c r="J46" s="248"/>
      <c r="AMC46" s="0"/>
      <c r="AMD46" s="0"/>
      <c r="AME46" s="0"/>
      <c r="AMF46" s="0"/>
      <c r="AMG46" s="0"/>
      <c r="AMH46" s="0"/>
      <c r="AMI46" s="0"/>
      <c r="AMJ46" s="0"/>
    </row>
    <row r="47" s="2" customFormat="true" ht="13.8" hidden="false" customHeight="false" outlineLevel="0" collapsed="false">
      <c r="A47" s="244"/>
      <c r="C47" s="3"/>
      <c r="D47" s="1"/>
      <c r="E47" s="1"/>
      <c r="F47" s="249"/>
      <c r="G47" s="250"/>
      <c r="H47" s="251" t="s">
        <v>192</v>
      </c>
      <c r="I47" s="250"/>
      <c r="J47" s="250"/>
      <c r="AMC47" s="0"/>
      <c r="AMD47" s="0"/>
      <c r="AME47" s="0"/>
      <c r="AMF47" s="0"/>
      <c r="AMG47" s="0"/>
      <c r="AMH47" s="0"/>
      <c r="AMI47" s="0"/>
      <c r="AMJ47" s="0"/>
    </row>
    <row r="48" s="2" customFormat="true" ht="13.8" hidden="false" customHeight="false" outlineLevel="0" collapsed="false">
      <c r="A48" s="244"/>
      <c r="C48" s="3"/>
      <c r="D48" s="1"/>
      <c r="E48" s="1"/>
      <c r="F48" s="252"/>
      <c r="G48" s="249" t="s">
        <v>193</v>
      </c>
      <c r="H48" s="250"/>
      <c r="I48" s="250" t="s">
        <v>194</v>
      </c>
      <c r="J48" s="250"/>
      <c r="AMC48" s="0"/>
      <c r="AMD48" s="0"/>
      <c r="AME48" s="0"/>
      <c r="AMF48" s="0"/>
      <c r="AMG48" s="0"/>
      <c r="AMH48" s="0"/>
      <c r="AMI48" s="0"/>
      <c r="AMJ48" s="0"/>
    </row>
    <row r="49" customFormat="false" ht="13.8" hidden="false" customHeight="false" outlineLevel="0" collapsed="false">
      <c r="A49" s="253"/>
      <c r="E49" s="153"/>
      <c r="F49" s="153"/>
      <c r="G49" s="153"/>
      <c r="H49" s="153"/>
      <c r="I49" s="254"/>
      <c r="J49" s="153"/>
      <c r="K49" s="255"/>
      <c r="L49" s="256"/>
      <c r="M49" s="256"/>
      <c r="N49" s="257"/>
    </row>
    <row r="50" customFormat="false" ht="13.8" hidden="false" customHeight="false" outlineLevel="0" collapsed="false">
      <c r="E50" s="153"/>
      <c r="F50" s="153"/>
      <c r="G50" s="153"/>
      <c r="H50" s="153"/>
      <c r="I50" s="254"/>
      <c r="J50" s="153"/>
      <c r="K50" s="254"/>
      <c r="L50" s="254"/>
      <c r="M50" s="254"/>
      <c r="N50" s="254"/>
    </row>
    <row r="51" customFormat="false" ht="13.8" hidden="false" customHeight="false" outlineLevel="0" collapsed="false">
      <c r="B51" s="152"/>
      <c r="C51" s="152"/>
      <c r="D51" s="152"/>
      <c r="E51" s="153"/>
      <c r="F51" s="153"/>
      <c r="G51" s="153"/>
      <c r="H51" s="153"/>
      <c r="J51" s="153"/>
      <c r="K51" s="152"/>
      <c r="L51" s="152"/>
      <c r="M51" s="152"/>
      <c r="N51" s="152"/>
      <c r="O51" s="152"/>
      <c r="P51" s="152"/>
      <c r="Q51" s="152"/>
      <c r="R51" s="152"/>
      <c r="S51" s="152"/>
      <c r="T51" s="152"/>
      <c r="U51" s="152"/>
      <c r="V51" s="152"/>
      <c r="W51" s="152"/>
      <c r="X51" s="152"/>
      <c r="Y51" s="152"/>
    </row>
    <row r="52" customFormat="false" ht="13.8" hidden="false" customHeight="false" outlineLevel="0" collapsed="false">
      <c r="B52" s="152"/>
      <c r="C52" s="152"/>
      <c r="D52" s="152"/>
      <c r="F52" s="254"/>
      <c r="G52" s="258"/>
      <c r="H52" s="254"/>
      <c r="J52" s="254"/>
      <c r="K52" s="152"/>
      <c r="L52" s="152"/>
      <c r="M52" s="152"/>
      <c r="N52" s="152"/>
      <c r="O52" s="152"/>
      <c r="P52" s="152"/>
      <c r="Q52" s="152"/>
      <c r="R52" s="152"/>
      <c r="S52" s="152"/>
      <c r="T52" s="152"/>
      <c r="U52" s="152"/>
      <c r="V52" s="152"/>
      <c r="W52" s="152"/>
      <c r="X52" s="152"/>
      <c r="Y52" s="152"/>
    </row>
    <row r="53" customFormat="false" ht="13.8" hidden="false" customHeight="false" outlineLevel="0" collapsed="false">
      <c r="B53" s="152"/>
      <c r="C53" s="152"/>
      <c r="D53" s="152"/>
      <c r="F53" s="254"/>
      <c r="G53" s="258"/>
      <c r="H53" s="254"/>
      <c r="J53" s="254"/>
      <c r="K53" s="152"/>
      <c r="L53" s="152"/>
      <c r="M53" s="152"/>
      <c r="N53" s="152"/>
      <c r="O53" s="152"/>
      <c r="P53" s="152"/>
      <c r="Q53" s="152"/>
      <c r="R53" s="152"/>
      <c r="S53" s="152"/>
      <c r="T53" s="152"/>
      <c r="U53" s="152"/>
      <c r="V53" s="152"/>
      <c r="W53" s="152"/>
      <c r="X53" s="152"/>
      <c r="Y53" s="152"/>
    </row>
    <row r="54" customFormat="false" ht="13.8" hidden="false" customHeight="false" outlineLevel="0" collapsed="false">
      <c r="B54" s="152"/>
      <c r="C54" s="152"/>
      <c r="D54" s="152"/>
      <c r="E54" s="152"/>
      <c r="G54" s="259"/>
      <c r="H54" s="242"/>
      <c r="K54" s="152"/>
      <c r="L54" s="152"/>
      <c r="M54" s="152"/>
      <c r="N54" s="152"/>
      <c r="O54" s="152"/>
      <c r="P54" s="152"/>
      <c r="Q54" s="152"/>
      <c r="R54" s="152"/>
      <c r="S54" s="152"/>
      <c r="T54" s="152"/>
      <c r="U54" s="152"/>
      <c r="V54" s="152"/>
      <c r="W54" s="152"/>
      <c r="X54" s="152"/>
      <c r="Y54" s="152"/>
    </row>
    <row r="55" customFormat="false" ht="13.8" hidden="false" customHeight="false" outlineLevel="0" collapsed="false">
      <c r="B55" s="152"/>
      <c r="C55" s="152"/>
      <c r="D55" s="152"/>
      <c r="E55" s="152"/>
      <c r="K55" s="152"/>
      <c r="L55" s="152"/>
      <c r="M55" s="152"/>
      <c r="N55" s="152"/>
      <c r="O55" s="152"/>
      <c r="P55" s="152"/>
      <c r="Q55" s="152"/>
      <c r="R55" s="152"/>
      <c r="S55" s="152"/>
      <c r="T55" s="152"/>
      <c r="U55" s="152"/>
      <c r="V55" s="152"/>
      <c r="W55" s="152"/>
      <c r="X55" s="152"/>
      <c r="Y55" s="152"/>
    </row>
    <row r="56" customFormat="false" ht="13.8" hidden="false" customHeight="false" outlineLevel="0" collapsed="false">
      <c r="B56" s="152"/>
      <c r="C56" s="152"/>
      <c r="D56" s="152"/>
      <c r="E56" s="152"/>
      <c r="K56" s="152"/>
      <c r="L56" s="152"/>
      <c r="M56" s="152"/>
      <c r="N56" s="152"/>
      <c r="O56" s="152"/>
      <c r="P56" s="152"/>
      <c r="Q56" s="152"/>
      <c r="R56" s="152"/>
      <c r="S56" s="152"/>
      <c r="T56" s="152"/>
      <c r="U56" s="152"/>
      <c r="V56" s="152"/>
      <c r="W56" s="152"/>
      <c r="X56" s="152"/>
      <c r="Y56" s="152"/>
    </row>
    <row r="57" customFormat="false" ht="13.8" hidden="false" customHeight="false" outlineLevel="0" collapsed="false">
      <c r="B57" s="152"/>
      <c r="C57" s="152"/>
      <c r="D57" s="152"/>
      <c r="E57" s="152"/>
      <c r="K57" s="152"/>
      <c r="L57" s="152"/>
      <c r="M57" s="152"/>
      <c r="N57" s="152"/>
      <c r="O57" s="152"/>
      <c r="P57" s="152"/>
      <c r="Q57" s="152"/>
      <c r="R57" s="152"/>
      <c r="S57" s="152"/>
      <c r="T57" s="152"/>
      <c r="U57" s="152"/>
      <c r="V57" s="152"/>
      <c r="W57" s="152"/>
      <c r="X57" s="152"/>
      <c r="Y57" s="152"/>
    </row>
    <row r="58" customFormat="false" ht="13.8" hidden="false" customHeight="false" outlineLevel="0" collapsed="false">
      <c r="B58" s="152"/>
      <c r="C58" s="152"/>
      <c r="D58" s="152"/>
      <c r="E58" s="152"/>
      <c r="K58" s="152"/>
      <c r="L58" s="152"/>
      <c r="M58" s="152"/>
      <c r="N58" s="152"/>
      <c r="O58" s="152"/>
      <c r="P58" s="152"/>
      <c r="Q58" s="152"/>
      <c r="R58" s="152"/>
      <c r="S58" s="152"/>
      <c r="T58" s="152"/>
      <c r="U58" s="152"/>
      <c r="V58" s="152"/>
      <c r="W58" s="152"/>
      <c r="X58" s="152"/>
      <c r="Y58" s="152"/>
    </row>
    <row r="59" customFormat="false" ht="13.8" hidden="false" customHeight="false" outlineLevel="0" collapsed="false">
      <c r="B59" s="152"/>
      <c r="C59" s="152"/>
      <c r="D59" s="152"/>
      <c r="E59" s="152"/>
      <c r="K59" s="152"/>
      <c r="L59" s="152"/>
      <c r="M59" s="152"/>
      <c r="N59" s="152"/>
      <c r="O59" s="152"/>
      <c r="P59" s="152"/>
      <c r="Q59" s="152"/>
      <c r="R59" s="152"/>
      <c r="S59" s="152"/>
      <c r="T59" s="152"/>
      <c r="U59" s="152"/>
      <c r="V59" s="152"/>
      <c r="W59" s="152"/>
      <c r="X59" s="152"/>
      <c r="Y59" s="152"/>
    </row>
    <row r="60" customFormat="false" ht="13.8" hidden="false" customHeight="false" outlineLevel="0" collapsed="false">
      <c r="B60" s="152"/>
      <c r="C60" s="152"/>
      <c r="D60" s="152"/>
      <c r="E60" s="152"/>
      <c r="K60" s="152"/>
      <c r="L60" s="152"/>
      <c r="M60" s="152"/>
      <c r="N60" s="152"/>
      <c r="O60" s="152"/>
      <c r="P60" s="152"/>
      <c r="Q60" s="152"/>
      <c r="R60" s="152"/>
      <c r="S60" s="152"/>
      <c r="T60" s="152"/>
      <c r="U60" s="152"/>
      <c r="V60" s="152"/>
      <c r="W60" s="152"/>
      <c r="X60" s="152"/>
      <c r="Y60" s="152"/>
    </row>
    <row r="61" customFormat="false" ht="13.8" hidden="false" customHeight="false" outlineLevel="0" collapsed="false">
      <c r="B61" s="152"/>
      <c r="C61" s="152"/>
      <c r="D61" s="152"/>
      <c r="E61" s="152"/>
      <c r="K61" s="152"/>
      <c r="L61" s="152"/>
      <c r="M61" s="152"/>
      <c r="N61" s="152"/>
      <c r="O61" s="152"/>
      <c r="P61" s="152"/>
      <c r="Q61" s="152"/>
      <c r="R61" s="152"/>
      <c r="S61" s="152"/>
      <c r="T61" s="152"/>
      <c r="U61" s="152"/>
      <c r="V61" s="152"/>
      <c r="W61" s="152"/>
      <c r="X61" s="152"/>
      <c r="Y61" s="152"/>
    </row>
    <row r="62" customFormat="false" ht="13.8" hidden="false" customHeight="false" outlineLevel="0" collapsed="false">
      <c r="B62" s="152"/>
      <c r="C62" s="152"/>
      <c r="D62" s="152"/>
      <c r="E62" s="152"/>
      <c r="K62" s="152"/>
      <c r="L62" s="152"/>
      <c r="M62" s="152"/>
      <c r="N62" s="152"/>
      <c r="O62" s="152"/>
      <c r="P62" s="152"/>
      <c r="Q62" s="152"/>
      <c r="R62" s="152"/>
      <c r="S62" s="152"/>
      <c r="T62" s="152"/>
      <c r="U62" s="152"/>
      <c r="V62" s="152"/>
      <c r="W62" s="152"/>
      <c r="X62" s="152"/>
      <c r="Y62" s="152"/>
    </row>
    <row r="63" customFormat="false" ht="13.8" hidden="false" customHeight="false" outlineLevel="0" collapsed="false">
      <c r="B63" s="152"/>
      <c r="C63" s="152"/>
      <c r="D63" s="152"/>
      <c r="E63" s="152"/>
      <c r="K63" s="152"/>
      <c r="L63" s="152"/>
      <c r="M63" s="152"/>
      <c r="N63" s="152"/>
      <c r="O63" s="152"/>
      <c r="P63" s="152"/>
      <c r="Q63" s="152"/>
      <c r="R63" s="152"/>
      <c r="S63" s="152"/>
      <c r="T63" s="152"/>
      <c r="U63" s="152"/>
      <c r="V63" s="152"/>
      <c r="W63" s="152"/>
      <c r="X63" s="152"/>
      <c r="Y63" s="152"/>
    </row>
    <row r="64" customFormat="false" ht="13.8" hidden="false" customHeight="false" outlineLevel="0" collapsed="false">
      <c r="B64" s="152"/>
      <c r="C64" s="152"/>
      <c r="D64" s="152"/>
      <c r="E64" s="152"/>
      <c r="K64" s="152"/>
      <c r="L64" s="152"/>
      <c r="M64" s="152"/>
      <c r="N64" s="152"/>
      <c r="O64" s="152"/>
      <c r="P64" s="152"/>
      <c r="Q64" s="152"/>
      <c r="R64" s="152"/>
      <c r="S64" s="152"/>
      <c r="T64" s="152"/>
      <c r="U64" s="152"/>
      <c r="V64" s="152"/>
      <c r="W64" s="152"/>
      <c r="X64" s="152"/>
      <c r="Y64" s="152"/>
    </row>
    <row r="65" customFormat="false" ht="13.8" hidden="false" customHeight="false" outlineLevel="0" collapsed="false">
      <c r="B65" s="152"/>
      <c r="C65" s="152"/>
      <c r="D65" s="152"/>
      <c r="E65" s="152"/>
      <c r="K65" s="152"/>
      <c r="L65" s="152"/>
      <c r="M65" s="152"/>
      <c r="N65" s="152"/>
      <c r="O65" s="152"/>
      <c r="P65" s="152"/>
      <c r="Q65" s="152"/>
      <c r="R65" s="152"/>
      <c r="S65" s="152"/>
      <c r="T65" s="152"/>
      <c r="U65" s="152"/>
      <c r="V65" s="152"/>
      <c r="W65" s="152"/>
      <c r="X65" s="152"/>
      <c r="Y65" s="152"/>
    </row>
    <row r="66" customFormat="false" ht="13.8" hidden="false" customHeight="false" outlineLevel="0" collapsed="false">
      <c r="B66" s="152"/>
      <c r="C66" s="152"/>
      <c r="D66" s="152"/>
      <c r="E66" s="152"/>
      <c r="K66" s="152"/>
      <c r="L66" s="152"/>
      <c r="M66" s="152"/>
      <c r="N66" s="152"/>
      <c r="O66" s="152"/>
      <c r="P66" s="152"/>
      <c r="Q66" s="152"/>
      <c r="R66" s="152"/>
      <c r="S66" s="152"/>
      <c r="T66" s="152"/>
      <c r="U66" s="152"/>
      <c r="V66" s="152"/>
      <c r="W66" s="152"/>
      <c r="X66" s="152"/>
      <c r="Y66" s="152"/>
    </row>
    <row r="67" customFormat="false" ht="13.8" hidden="false" customHeight="false" outlineLevel="0" collapsed="false">
      <c r="B67" s="152"/>
      <c r="C67" s="152"/>
      <c r="D67" s="152"/>
      <c r="E67" s="152"/>
      <c r="K67" s="152"/>
      <c r="L67" s="152"/>
      <c r="M67" s="152"/>
      <c r="N67" s="152"/>
      <c r="O67" s="152"/>
      <c r="P67" s="152"/>
      <c r="Q67" s="152"/>
      <c r="R67" s="152"/>
      <c r="S67" s="152"/>
      <c r="T67" s="152"/>
      <c r="U67" s="152"/>
      <c r="V67" s="152"/>
      <c r="W67" s="152"/>
      <c r="X67" s="152"/>
      <c r="Y67" s="152"/>
    </row>
    <row r="68" customFormat="false" ht="13.8" hidden="false" customHeight="false" outlineLevel="0" collapsed="false">
      <c r="B68" s="152"/>
      <c r="C68" s="152"/>
      <c r="D68" s="152"/>
      <c r="E68" s="152"/>
      <c r="K68" s="152"/>
      <c r="L68" s="152"/>
      <c r="M68" s="152"/>
      <c r="N68" s="152"/>
      <c r="O68" s="152"/>
      <c r="P68" s="152"/>
      <c r="Q68" s="152"/>
      <c r="R68" s="152"/>
      <c r="S68" s="152"/>
      <c r="T68" s="152"/>
      <c r="U68" s="152"/>
      <c r="V68" s="152"/>
      <c r="W68" s="152"/>
      <c r="X68" s="152"/>
      <c r="Y68" s="152"/>
    </row>
    <row r="69" customFormat="false" ht="13.8" hidden="false" customHeight="false" outlineLevel="0" collapsed="false">
      <c r="B69" s="152"/>
      <c r="C69" s="152"/>
      <c r="D69" s="152"/>
      <c r="E69" s="152"/>
      <c r="K69" s="152"/>
      <c r="L69" s="152"/>
      <c r="M69" s="152"/>
      <c r="N69" s="152"/>
      <c r="O69" s="152"/>
      <c r="P69" s="152"/>
      <c r="Q69" s="152"/>
      <c r="R69" s="152"/>
      <c r="S69" s="152"/>
      <c r="T69" s="152"/>
      <c r="U69" s="152"/>
      <c r="V69" s="152"/>
      <c r="W69" s="152"/>
      <c r="X69" s="152"/>
      <c r="Y69" s="152"/>
    </row>
    <row r="70" customFormat="false" ht="13.8" hidden="false" customHeight="false" outlineLevel="0" collapsed="false">
      <c r="B70" s="152"/>
      <c r="C70" s="152"/>
      <c r="D70" s="152"/>
      <c r="E70" s="152"/>
      <c r="K70" s="152"/>
      <c r="L70" s="152"/>
      <c r="M70" s="152"/>
      <c r="N70" s="152"/>
      <c r="O70" s="152"/>
      <c r="P70" s="152"/>
      <c r="Q70" s="152"/>
      <c r="R70" s="152"/>
      <c r="S70" s="152"/>
      <c r="T70" s="152"/>
      <c r="U70" s="152"/>
      <c r="V70" s="152"/>
      <c r="W70" s="152"/>
      <c r="X70" s="152"/>
      <c r="Y70" s="152"/>
    </row>
    <row r="71" customFormat="false" ht="13.8" hidden="false" customHeight="false" outlineLevel="0" collapsed="false">
      <c r="B71" s="152"/>
      <c r="C71" s="152"/>
      <c r="D71" s="152"/>
      <c r="E71" s="152"/>
      <c r="K71" s="152"/>
      <c r="L71" s="152"/>
      <c r="M71" s="152"/>
      <c r="N71" s="152"/>
      <c r="O71" s="152"/>
      <c r="P71" s="152"/>
      <c r="Q71" s="152"/>
      <c r="R71" s="152"/>
      <c r="S71" s="152"/>
      <c r="T71" s="152"/>
      <c r="U71" s="152"/>
      <c r="V71" s="152"/>
      <c r="W71" s="152"/>
      <c r="X71" s="152"/>
      <c r="Y71" s="152"/>
    </row>
    <row r="72" customFormat="false" ht="13.8" hidden="false" customHeight="false" outlineLevel="0" collapsed="false">
      <c r="B72" s="152"/>
      <c r="C72" s="152"/>
      <c r="D72" s="152"/>
      <c r="E72" s="152"/>
      <c r="K72" s="152"/>
      <c r="L72" s="152"/>
      <c r="M72" s="152"/>
      <c r="N72" s="152"/>
      <c r="O72" s="152"/>
      <c r="P72" s="152"/>
      <c r="Q72" s="152"/>
      <c r="R72" s="152"/>
      <c r="S72" s="152"/>
      <c r="T72" s="152"/>
      <c r="U72" s="152"/>
      <c r="V72" s="152"/>
      <c r="W72" s="152"/>
      <c r="X72" s="152"/>
      <c r="Y72" s="152"/>
    </row>
    <row r="73" customFormat="false" ht="13.8" hidden="false" customHeight="false" outlineLevel="0" collapsed="false">
      <c r="B73" s="152"/>
      <c r="C73" s="152"/>
      <c r="D73" s="152"/>
      <c r="E73" s="152"/>
      <c r="K73" s="152"/>
      <c r="L73" s="152"/>
      <c r="M73" s="152"/>
      <c r="N73" s="152"/>
      <c r="O73" s="152"/>
      <c r="P73" s="152"/>
      <c r="Q73" s="152"/>
      <c r="R73" s="152"/>
      <c r="S73" s="152"/>
      <c r="T73" s="152"/>
      <c r="U73" s="152"/>
      <c r="V73" s="152"/>
      <c r="W73" s="152"/>
      <c r="X73" s="152"/>
      <c r="Y73" s="152"/>
    </row>
    <row r="74" customFormat="false" ht="13.8" hidden="false" customHeight="false" outlineLevel="0" collapsed="false">
      <c r="B74" s="152"/>
      <c r="C74" s="152"/>
      <c r="D74" s="152"/>
      <c r="E74" s="152"/>
      <c r="K74" s="152"/>
      <c r="L74" s="152"/>
      <c r="M74" s="152"/>
      <c r="N74" s="152"/>
      <c r="O74" s="152"/>
      <c r="P74" s="152"/>
      <c r="Q74" s="152"/>
      <c r="R74" s="152"/>
      <c r="S74" s="152"/>
      <c r="T74" s="152"/>
      <c r="U74" s="152"/>
      <c r="V74" s="152"/>
      <c r="W74" s="152"/>
      <c r="X74" s="152"/>
      <c r="Y74" s="152"/>
    </row>
    <row r="75" customFormat="false" ht="13.8" hidden="false" customHeight="false" outlineLevel="0" collapsed="false">
      <c r="B75" s="152"/>
      <c r="C75" s="152"/>
      <c r="D75" s="152"/>
      <c r="E75" s="152"/>
      <c r="K75" s="152"/>
      <c r="L75" s="152"/>
      <c r="M75" s="152"/>
      <c r="N75" s="152"/>
      <c r="O75" s="152"/>
      <c r="P75" s="152"/>
      <c r="Q75" s="152"/>
      <c r="R75" s="152"/>
      <c r="S75" s="152"/>
      <c r="T75" s="152"/>
      <c r="U75" s="152"/>
      <c r="V75" s="152"/>
      <c r="W75" s="152"/>
      <c r="X75" s="152"/>
      <c r="Y75" s="152"/>
    </row>
    <row r="76" customFormat="false" ht="13.8" hidden="false" customHeight="false" outlineLevel="0" collapsed="false">
      <c r="B76" s="152"/>
      <c r="C76" s="152"/>
      <c r="D76" s="152"/>
      <c r="E76" s="152"/>
      <c r="K76" s="152"/>
      <c r="L76" s="152"/>
      <c r="M76" s="152"/>
      <c r="N76" s="152"/>
      <c r="O76" s="152"/>
      <c r="P76" s="152"/>
      <c r="Q76" s="152"/>
      <c r="R76" s="152"/>
      <c r="S76" s="152"/>
      <c r="T76" s="152"/>
      <c r="U76" s="152"/>
      <c r="V76" s="152"/>
      <c r="W76" s="152"/>
      <c r="X76" s="152"/>
      <c r="Y76" s="152"/>
    </row>
    <row r="77" customFormat="false" ht="13.8" hidden="false" customHeight="false" outlineLevel="0" collapsed="false">
      <c r="B77" s="152"/>
      <c r="C77" s="152"/>
      <c r="D77" s="152"/>
      <c r="E77" s="152"/>
      <c r="K77" s="152"/>
      <c r="L77" s="152"/>
      <c r="M77" s="152"/>
      <c r="N77" s="152"/>
      <c r="O77" s="152"/>
      <c r="P77" s="152"/>
      <c r="Q77" s="152"/>
      <c r="R77" s="152"/>
      <c r="S77" s="152"/>
      <c r="T77" s="152"/>
      <c r="U77" s="152"/>
      <c r="V77" s="152"/>
      <c r="W77" s="152"/>
      <c r="X77" s="152"/>
      <c r="Y77" s="152"/>
    </row>
    <row r="78" customFormat="false" ht="13.8" hidden="false" customHeight="false" outlineLevel="0" collapsed="false">
      <c r="B78" s="152"/>
      <c r="C78" s="152"/>
      <c r="D78" s="152"/>
      <c r="E78" s="152"/>
      <c r="K78" s="152"/>
      <c r="L78" s="152"/>
      <c r="M78" s="152"/>
      <c r="N78" s="152"/>
      <c r="O78" s="152"/>
      <c r="P78" s="152"/>
      <c r="Q78" s="152"/>
      <c r="R78" s="152"/>
      <c r="S78" s="152"/>
      <c r="T78" s="152"/>
      <c r="U78" s="152"/>
      <c r="V78" s="152"/>
      <c r="W78" s="152"/>
      <c r="X78" s="152"/>
      <c r="Y78" s="152"/>
    </row>
    <row r="79" customFormat="false" ht="13.8" hidden="false" customHeight="false" outlineLevel="0" collapsed="false">
      <c r="B79" s="152"/>
      <c r="C79" s="152"/>
      <c r="D79" s="152"/>
      <c r="E79" s="152"/>
      <c r="K79" s="152"/>
      <c r="L79" s="152"/>
      <c r="M79" s="152"/>
      <c r="N79" s="152"/>
      <c r="O79" s="152"/>
      <c r="P79" s="152"/>
      <c r="Q79" s="152"/>
      <c r="R79" s="152"/>
      <c r="S79" s="152"/>
      <c r="T79" s="152"/>
      <c r="U79" s="152"/>
      <c r="V79" s="152"/>
      <c r="W79" s="152"/>
      <c r="X79" s="152"/>
      <c r="Y79" s="152"/>
    </row>
    <row r="80" customFormat="false" ht="13.8" hidden="false" customHeight="false" outlineLevel="0" collapsed="false">
      <c r="B80" s="152"/>
      <c r="C80" s="152"/>
      <c r="D80" s="152"/>
      <c r="E80" s="152"/>
      <c r="K80" s="152"/>
      <c r="L80" s="152"/>
      <c r="M80" s="152"/>
      <c r="N80" s="152"/>
      <c r="O80" s="152"/>
      <c r="P80" s="152"/>
      <c r="Q80" s="152"/>
      <c r="R80" s="152"/>
      <c r="S80" s="152"/>
      <c r="T80" s="152"/>
      <c r="U80" s="152"/>
      <c r="V80" s="152"/>
      <c r="W80" s="152"/>
      <c r="X80" s="152"/>
      <c r="Y80" s="152"/>
    </row>
    <row r="81" customFormat="false" ht="13.8" hidden="false" customHeight="false" outlineLevel="0" collapsed="false">
      <c r="B81" s="152"/>
      <c r="C81" s="152"/>
      <c r="D81" s="152"/>
      <c r="E81" s="152"/>
      <c r="K81" s="152"/>
      <c r="L81" s="152"/>
      <c r="M81" s="152"/>
      <c r="N81" s="152"/>
      <c r="O81" s="152"/>
      <c r="P81" s="152"/>
      <c r="Q81" s="152"/>
      <c r="R81" s="152"/>
      <c r="S81" s="152"/>
      <c r="T81" s="152"/>
      <c r="U81" s="152"/>
      <c r="V81" s="152"/>
      <c r="W81" s="152"/>
      <c r="X81" s="152"/>
      <c r="Y81" s="152"/>
    </row>
    <row r="82" customFormat="false" ht="13.8" hidden="false" customHeight="false" outlineLevel="0" collapsed="false">
      <c r="B82" s="152"/>
      <c r="C82" s="152"/>
      <c r="D82" s="152"/>
      <c r="E82" s="152"/>
      <c r="K82" s="152"/>
      <c r="L82" s="152"/>
      <c r="M82" s="152"/>
      <c r="N82" s="152"/>
      <c r="O82" s="152"/>
      <c r="P82" s="152"/>
      <c r="Q82" s="152"/>
      <c r="R82" s="152"/>
      <c r="S82" s="152"/>
      <c r="T82" s="152"/>
      <c r="U82" s="152"/>
      <c r="V82" s="152"/>
      <c r="W82" s="152"/>
      <c r="X82" s="152"/>
      <c r="Y82" s="152"/>
    </row>
    <row r="83" customFormat="false" ht="13.8" hidden="false" customHeight="false" outlineLevel="0" collapsed="false">
      <c r="B83" s="152"/>
      <c r="C83" s="152"/>
      <c r="D83" s="152"/>
      <c r="E83" s="152"/>
      <c r="K83" s="152"/>
      <c r="L83" s="152"/>
      <c r="M83" s="152"/>
      <c r="N83" s="152"/>
      <c r="O83" s="152"/>
      <c r="P83" s="152"/>
      <c r="Q83" s="152"/>
      <c r="R83" s="152"/>
      <c r="S83" s="152"/>
      <c r="T83" s="152"/>
      <c r="U83" s="152"/>
      <c r="V83" s="152"/>
      <c r="W83" s="152"/>
      <c r="X83" s="152"/>
      <c r="Y83" s="152"/>
    </row>
    <row r="84" customFormat="false" ht="13.8" hidden="false" customHeight="false" outlineLevel="0" collapsed="false">
      <c r="B84" s="152"/>
      <c r="C84" s="152"/>
      <c r="D84" s="152"/>
      <c r="E84" s="152"/>
      <c r="K84" s="152"/>
      <c r="L84" s="152"/>
      <c r="M84" s="152"/>
      <c r="N84" s="152"/>
      <c r="O84" s="152"/>
      <c r="P84" s="152"/>
      <c r="Q84" s="152"/>
      <c r="R84" s="152"/>
      <c r="S84" s="152"/>
      <c r="T84" s="152"/>
      <c r="U84" s="152"/>
      <c r="V84" s="152"/>
      <c r="W84" s="152"/>
      <c r="X84" s="152"/>
      <c r="Y84" s="152"/>
    </row>
    <row r="85" customFormat="false" ht="13.8" hidden="false" customHeight="false" outlineLevel="0" collapsed="false">
      <c r="B85" s="152"/>
      <c r="C85" s="152"/>
      <c r="D85" s="152"/>
      <c r="E85" s="152"/>
      <c r="K85" s="152"/>
      <c r="L85" s="152"/>
      <c r="M85" s="152"/>
      <c r="N85" s="152"/>
      <c r="O85" s="152"/>
      <c r="P85" s="152"/>
      <c r="Q85" s="152"/>
      <c r="R85" s="152"/>
      <c r="S85" s="152"/>
      <c r="T85" s="152"/>
      <c r="U85" s="152"/>
      <c r="V85" s="152"/>
      <c r="W85" s="152"/>
      <c r="X85" s="152"/>
      <c r="Y85" s="152"/>
    </row>
    <row r="86" customFormat="false" ht="13.8" hidden="false" customHeight="false" outlineLevel="0" collapsed="false">
      <c r="B86" s="152"/>
      <c r="C86" s="152"/>
      <c r="D86" s="152"/>
      <c r="E86" s="152"/>
      <c r="K86" s="152"/>
      <c r="L86" s="152"/>
      <c r="M86" s="152"/>
      <c r="N86" s="152"/>
      <c r="O86" s="152"/>
      <c r="P86" s="152"/>
      <c r="Q86" s="152"/>
      <c r="R86" s="152"/>
      <c r="S86" s="152"/>
      <c r="T86" s="152"/>
      <c r="U86" s="152"/>
      <c r="V86" s="152"/>
      <c r="W86" s="152"/>
      <c r="X86" s="152"/>
      <c r="Y86" s="152"/>
    </row>
    <row r="87" customFormat="false" ht="13.8" hidden="false" customHeight="false" outlineLevel="0" collapsed="false">
      <c r="B87" s="152"/>
      <c r="C87" s="152"/>
      <c r="D87" s="152"/>
      <c r="E87" s="152"/>
      <c r="K87" s="152"/>
      <c r="L87" s="152"/>
      <c r="M87" s="152"/>
      <c r="N87" s="152"/>
      <c r="O87" s="152"/>
      <c r="P87" s="152"/>
      <c r="Q87" s="152"/>
      <c r="R87" s="152"/>
      <c r="S87" s="152"/>
      <c r="T87" s="152"/>
      <c r="U87" s="152"/>
      <c r="V87" s="152"/>
      <c r="W87" s="152"/>
      <c r="X87" s="152"/>
      <c r="Y87" s="152"/>
    </row>
    <row r="88" customFormat="false" ht="13.8" hidden="false" customHeight="false" outlineLevel="0" collapsed="false">
      <c r="B88" s="152"/>
      <c r="C88" s="152"/>
      <c r="D88" s="152"/>
      <c r="E88" s="152"/>
      <c r="K88" s="152"/>
      <c r="L88" s="152"/>
      <c r="M88" s="152"/>
      <c r="N88" s="152"/>
      <c r="O88" s="152"/>
      <c r="P88" s="152"/>
      <c r="Q88" s="152"/>
      <c r="R88" s="152"/>
      <c r="S88" s="152"/>
      <c r="T88" s="152"/>
      <c r="U88" s="152"/>
      <c r="V88" s="152"/>
      <c r="W88" s="152"/>
      <c r="X88" s="152"/>
      <c r="Y88" s="152"/>
    </row>
    <row r="89" customFormat="false" ht="13.8" hidden="false" customHeight="false" outlineLevel="0" collapsed="false">
      <c r="B89" s="152"/>
      <c r="C89" s="152"/>
      <c r="D89" s="152"/>
      <c r="E89" s="152"/>
      <c r="K89" s="152"/>
      <c r="L89" s="152"/>
      <c r="M89" s="152"/>
      <c r="N89" s="152"/>
      <c r="O89" s="152"/>
      <c r="P89" s="152"/>
      <c r="Q89" s="152"/>
      <c r="R89" s="152"/>
      <c r="S89" s="152"/>
      <c r="T89" s="152"/>
      <c r="U89" s="152"/>
      <c r="V89" s="152"/>
      <c r="W89" s="152"/>
      <c r="X89" s="152"/>
      <c r="Y89" s="152"/>
    </row>
    <row r="90" customFormat="false" ht="13.8" hidden="false" customHeight="false" outlineLevel="0" collapsed="false">
      <c r="B90" s="152"/>
      <c r="C90" s="152"/>
      <c r="D90" s="152"/>
      <c r="E90" s="152"/>
      <c r="K90" s="152"/>
      <c r="L90" s="152"/>
      <c r="M90" s="152"/>
      <c r="N90" s="152"/>
      <c r="O90" s="152"/>
      <c r="P90" s="152"/>
      <c r="Q90" s="152"/>
      <c r="R90" s="152"/>
      <c r="S90" s="152"/>
      <c r="T90" s="152"/>
      <c r="U90" s="152"/>
      <c r="V90" s="152"/>
      <c r="W90" s="152"/>
      <c r="X90" s="152"/>
      <c r="Y90" s="152"/>
    </row>
    <row r="91" customFormat="false" ht="13.8" hidden="false" customHeight="false" outlineLevel="0" collapsed="false">
      <c r="B91" s="152"/>
      <c r="C91" s="152"/>
      <c r="D91" s="152"/>
      <c r="E91" s="152"/>
      <c r="K91" s="152"/>
      <c r="L91" s="152"/>
      <c r="M91" s="152"/>
      <c r="N91" s="152"/>
      <c r="O91" s="152"/>
      <c r="P91" s="152"/>
      <c r="Q91" s="152"/>
      <c r="R91" s="152"/>
      <c r="S91" s="152"/>
      <c r="T91" s="152"/>
      <c r="U91" s="152"/>
      <c r="V91" s="152"/>
      <c r="W91" s="152"/>
      <c r="X91" s="152"/>
      <c r="Y91" s="152"/>
    </row>
    <row r="92" customFormat="false" ht="13.8" hidden="false" customHeight="false" outlineLevel="0" collapsed="false">
      <c r="B92" s="152"/>
      <c r="C92" s="152"/>
      <c r="D92" s="152"/>
      <c r="E92" s="152"/>
      <c r="K92" s="152"/>
      <c r="L92" s="152"/>
      <c r="M92" s="152"/>
      <c r="N92" s="152"/>
      <c r="O92" s="152"/>
      <c r="P92" s="152"/>
      <c r="Q92" s="152"/>
      <c r="R92" s="152"/>
      <c r="S92" s="152"/>
      <c r="T92" s="152"/>
      <c r="U92" s="152"/>
      <c r="V92" s="152"/>
      <c r="W92" s="152"/>
      <c r="X92" s="152"/>
      <c r="Y92" s="152"/>
    </row>
    <row r="93" customFormat="false" ht="13.8" hidden="false" customHeight="false" outlineLevel="0" collapsed="false">
      <c r="B93" s="152"/>
      <c r="C93" s="152"/>
      <c r="D93" s="152"/>
      <c r="E93" s="152"/>
      <c r="K93" s="152"/>
      <c r="L93" s="152"/>
      <c r="M93" s="152"/>
      <c r="N93" s="152"/>
      <c r="O93" s="152"/>
      <c r="P93" s="152"/>
      <c r="Q93" s="152"/>
      <c r="R93" s="152"/>
      <c r="S93" s="152"/>
      <c r="T93" s="152"/>
      <c r="U93" s="152"/>
      <c r="V93" s="152"/>
      <c r="W93" s="152"/>
      <c r="X93" s="152"/>
      <c r="Y93" s="152"/>
    </row>
    <row r="94" customFormat="false" ht="13.8" hidden="false" customHeight="false" outlineLevel="0" collapsed="false">
      <c r="B94" s="152"/>
      <c r="C94" s="152"/>
      <c r="D94" s="152"/>
      <c r="E94" s="152"/>
      <c r="K94" s="152"/>
      <c r="L94" s="152"/>
      <c r="M94" s="152"/>
      <c r="N94" s="152"/>
      <c r="O94" s="152"/>
      <c r="P94" s="152"/>
      <c r="Q94" s="152"/>
      <c r="R94" s="152"/>
      <c r="S94" s="152"/>
      <c r="T94" s="152"/>
      <c r="U94" s="152"/>
      <c r="V94" s="152"/>
      <c r="W94" s="152"/>
      <c r="X94" s="152"/>
      <c r="Y94" s="152"/>
    </row>
    <row r="95" customFormat="false" ht="13.8" hidden="false" customHeight="false" outlineLevel="0" collapsed="false">
      <c r="B95" s="152"/>
      <c r="C95" s="152"/>
      <c r="D95" s="152"/>
      <c r="E95" s="152"/>
      <c r="K95" s="152"/>
      <c r="L95" s="152"/>
      <c r="M95" s="152"/>
      <c r="N95" s="152"/>
      <c r="O95" s="152"/>
      <c r="P95" s="152"/>
      <c r="Q95" s="152"/>
      <c r="R95" s="152"/>
      <c r="S95" s="152"/>
      <c r="T95" s="152"/>
      <c r="U95" s="152"/>
      <c r="V95" s="152"/>
      <c r="W95" s="152"/>
      <c r="X95" s="152"/>
      <c r="Y95" s="152"/>
    </row>
    <row r="96" customFormat="false" ht="13.8" hidden="false" customHeight="false" outlineLevel="0" collapsed="false">
      <c r="B96" s="152"/>
      <c r="C96" s="152"/>
      <c r="D96" s="152"/>
      <c r="E96" s="152"/>
      <c r="K96" s="152"/>
      <c r="L96" s="152"/>
      <c r="M96" s="152"/>
      <c r="N96" s="152"/>
      <c r="O96" s="152"/>
      <c r="P96" s="152"/>
      <c r="Q96" s="152"/>
      <c r="R96" s="152"/>
      <c r="S96" s="152"/>
      <c r="T96" s="152"/>
      <c r="U96" s="152"/>
      <c r="V96" s="152"/>
      <c r="W96" s="152"/>
      <c r="X96" s="152"/>
      <c r="Y96" s="152"/>
    </row>
    <row r="97" customFormat="false" ht="13.8" hidden="false" customHeight="false" outlineLevel="0" collapsed="false">
      <c r="B97" s="152"/>
      <c r="C97" s="152"/>
      <c r="D97" s="152"/>
      <c r="E97" s="152"/>
      <c r="K97" s="152"/>
      <c r="L97" s="152"/>
      <c r="M97" s="152"/>
      <c r="N97" s="152"/>
      <c r="O97" s="152"/>
      <c r="P97" s="152"/>
      <c r="Q97" s="152"/>
      <c r="R97" s="152"/>
      <c r="S97" s="152"/>
      <c r="T97" s="152"/>
      <c r="U97" s="152"/>
      <c r="V97" s="152"/>
      <c r="W97" s="152"/>
      <c r="X97" s="152"/>
      <c r="Y97" s="152"/>
    </row>
    <row r="98" customFormat="false" ht="13.8" hidden="false" customHeight="false" outlineLevel="0" collapsed="false">
      <c r="B98" s="152"/>
      <c r="C98" s="152"/>
      <c r="D98" s="152"/>
      <c r="E98" s="152"/>
      <c r="K98" s="152"/>
      <c r="L98" s="152"/>
      <c r="M98" s="152"/>
      <c r="N98" s="152"/>
      <c r="O98" s="152"/>
      <c r="P98" s="152"/>
      <c r="Q98" s="152"/>
      <c r="R98" s="152"/>
      <c r="S98" s="152"/>
      <c r="T98" s="152"/>
      <c r="U98" s="152"/>
      <c r="V98" s="152"/>
      <c r="W98" s="152"/>
      <c r="X98" s="152"/>
      <c r="Y98" s="152"/>
    </row>
    <row r="99" customFormat="false" ht="13.8" hidden="false" customHeight="false" outlineLevel="0" collapsed="false">
      <c r="B99" s="152"/>
      <c r="C99" s="152"/>
      <c r="D99" s="152"/>
      <c r="E99" s="152"/>
      <c r="K99" s="152"/>
      <c r="L99" s="152"/>
      <c r="M99" s="152"/>
      <c r="N99" s="152"/>
      <c r="O99" s="152"/>
      <c r="P99" s="152"/>
      <c r="Q99" s="152"/>
      <c r="R99" s="152"/>
      <c r="S99" s="152"/>
      <c r="T99" s="152"/>
      <c r="U99" s="152"/>
      <c r="V99" s="152"/>
      <c r="W99" s="152"/>
      <c r="X99" s="152"/>
      <c r="Y99" s="152"/>
    </row>
    <row r="100" customFormat="false" ht="13.8" hidden="false" customHeight="false" outlineLevel="0" collapsed="false">
      <c r="B100" s="152"/>
      <c r="C100" s="152"/>
      <c r="D100" s="152"/>
      <c r="E100" s="152"/>
      <c r="K100" s="152"/>
      <c r="L100" s="152"/>
      <c r="M100" s="152"/>
      <c r="N100" s="152"/>
      <c r="O100" s="152"/>
      <c r="P100" s="152"/>
      <c r="Q100" s="152"/>
      <c r="R100" s="152"/>
      <c r="S100" s="152"/>
      <c r="T100" s="152"/>
      <c r="U100" s="152"/>
      <c r="V100" s="152"/>
      <c r="W100" s="152"/>
      <c r="X100" s="152"/>
      <c r="Y100" s="152"/>
    </row>
    <row r="101" customFormat="false" ht="13.8" hidden="false" customHeight="false" outlineLevel="0" collapsed="false">
      <c r="B101" s="152"/>
      <c r="C101" s="152"/>
      <c r="D101" s="152"/>
      <c r="E101" s="152"/>
      <c r="K101" s="152"/>
      <c r="L101" s="152"/>
      <c r="M101" s="152"/>
      <c r="N101" s="152"/>
      <c r="O101" s="152"/>
      <c r="P101" s="152"/>
      <c r="Q101" s="152"/>
      <c r="R101" s="152"/>
      <c r="S101" s="152"/>
      <c r="T101" s="152"/>
      <c r="U101" s="152"/>
      <c r="V101" s="152"/>
      <c r="W101" s="152"/>
      <c r="X101" s="152"/>
      <c r="Y101" s="152"/>
    </row>
    <row r="102" customFormat="false" ht="13.8" hidden="false" customHeight="false" outlineLevel="0" collapsed="false">
      <c r="B102" s="152"/>
      <c r="C102" s="152"/>
      <c r="D102" s="152"/>
      <c r="E102" s="152"/>
      <c r="K102" s="152"/>
      <c r="L102" s="152"/>
      <c r="M102" s="152"/>
      <c r="N102" s="152"/>
      <c r="O102" s="152"/>
      <c r="P102" s="152"/>
      <c r="Q102" s="152"/>
      <c r="R102" s="152"/>
      <c r="S102" s="152"/>
      <c r="T102" s="152"/>
      <c r="U102" s="152"/>
      <c r="V102" s="152"/>
      <c r="W102" s="152"/>
      <c r="X102" s="152"/>
      <c r="Y102" s="152"/>
    </row>
    <row r="103" customFormat="false" ht="13.8" hidden="false" customHeight="false" outlineLevel="0" collapsed="false">
      <c r="B103" s="152"/>
      <c r="C103" s="152"/>
      <c r="D103" s="152"/>
      <c r="E103" s="152"/>
      <c r="K103" s="152"/>
      <c r="L103" s="152"/>
      <c r="M103" s="152"/>
      <c r="N103" s="152"/>
      <c r="O103" s="152"/>
      <c r="P103" s="152"/>
      <c r="Q103" s="152"/>
      <c r="R103" s="152"/>
      <c r="S103" s="152"/>
      <c r="T103" s="152"/>
      <c r="U103" s="152"/>
      <c r="V103" s="152"/>
      <c r="W103" s="152"/>
      <c r="X103" s="152"/>
      <c r="Y103" s="152"/>
    </row>
    <row r="104" customFormat="false" ht="13.8" hidden="false" customHeight="false" outlineLevel="0" collapsed="false">
      <c r="B104" s="152"/>
      <c r="C104" s="152"/>
      <c r="D104" s="152"/>
      <c r="E104" s="152"/>
      <c r="K104" s="152"/>
      <c r="L104" s="152"/>
      <c r="M104" s="152"/>
      <c r="N104" s="152"/>
      <c r="O104" s="152"/>
      <c r="P104" s="152"/>
      <c r="Q104" s="152"/>
      <c r="R104" s="152"/>
      <c r="S104" s="152"/>
      <c r="T104" s="152"/>
      <c r="U104" s="152"/>
      <c r="V104" s="152"/>
      <c r="W104" s="152"/>
      <c r="X104" s="152"/>
      <c r="Y104" s="152"/>
    </row>
    <row r="105" customFormat="false" ht="13.8" hidden="false" customHeight="false" outlineLevel="0" collapsed="false">
      <c r="B105" s="152"/>
      <c r="C105" s="152"/>
      <c r="D105" s="152"/>
      <c r="E105" s="152"/>
      <c r="K105" s="152"/>
      <c r="L105" s="152"/>
      <c r="M105" s="152"/>
      <c r="N105" s="152"/>
      <c r="O105" s="152"/>
      <c r="P105" s="152"/>
      <c r="Q105" s="152"/>
      <c r="R105" s="152"/>
      <c r="S105" s="152"/>
      <c r="T105" s="152"/>
      <c r="U105" s="152"/>
      <c r="V105" s="152"/>
      <c r="W105" s="152"/>
      <c r="X105" s="152"/>
      <c r="Y105" s="152"/>
    </row>
    <row r="106" customFormat="false" ht="13.8" hidden="false" customHeight="false" outlineLevel="0" collapsed="false">
      <c r="B106" s="152"/>
      <c r="C106" s="152"/>
      <c r="D106" s="152"/>
      <c r="E106" s="152"/>
      <c r="K106" s="152"/>
      <c r="L106" s="152"/>
      <c r="M106" s="152"/>
      <c r="N106" s="152"/>
      <c r="O106" s="152"/>
      <c r="P106" s="152"/>
      <c r="Q106" s="152"/>
      <c r="R106" s="152"/>
      <c r="S106" s="152"/>
      <c r="T106" s="152"/>
      <c r="U106" s="152"/>
      <c r="V106" s="152"/>
      <c r="W106" s="152"/>
      <c r="X106" s="152"/>
      <c r="Y106" s="152"/>
    </row>
    <row r="107" customFormat="false" ht="13.8" hidden="false" customHeight="false" outlineLevel="0" collapsed="false">
      <c r="B107" s="152"/>
      <c r="C107" s="152"/>
      <c r="D107" s="152"/>
      <c r="E107" s="152"/>
      <c r="K107" s="152"/>
      <c r="L107" s="152"/>
      <c r="M107" s="152"/>
      <c r="N107" s="152"/>
      <c r="O107" s="152"/>
      <c r="P107" s="152"/>
      <c r="Q107" s="152"/>
      <c r="R107" s="152"/>
      <c r="S107" s="152"/>
      <c r="T107" s="152"/>
      <c r="U107" s="152"/>
      <c r="V107" s="152"/>
      <c r="W107" s="152"/>
      <c r="X107" s="152"/>
      <c r="Y107" s="152"/>
    </row>
    <row r="108" customFormat="false" ht="13.8" hidden="false" customHeight="false" outlineLevel="0" collapsed="false">
      <c r="B108" s="152"/>
      <c r="C108" s="152"/>
      <c r="D108" s="152"/>
      <c r="E108" s="152"/>
      <c r="K108" s="152"/>
      <c r="L108" s="152"/>
      <c r="M108" s="152"/>
      <c r="N108" s="152"/>
      <c r="O108" s="152"/>
      <c r="P108" s="152"/>
      <c r="Q108" s="152"/>
      <c r="R108" s="152"/>
      <c r="S108" s="152"/>
      <c r="T108" s="152"/>
      <c r="U108" s="152"/>
      <c r="V108" s="152"/>
      <c r="W108" s="152"/>
      <c r="X108" s="152"/>
      <c r="Y108" s="152"/>
    </row>
    <row r="109" customFormat="false" ht="13.8" hidden="false" customHeight="false" outlineLevel="0" collapsed="false">
      <c r="B109" s="152"/>
      <c r="C109" s="152"/>
      <c r="D109" s="152"/>
      <c r="E109" s="152"/>
      <c r="K109" s="152"/>
      <c r="L109" s="152"/>
      <c r="M109" s="152"/>
      <c r="N109" s="152"/>
      <c r="O109" s="152"/>
      <c r="P109" s="152"/>
      <c r="Q109" s="152"/>
      <c r="R109" s="152"/>
      <c r="S109" s="152"/>
      <c r="T109" s="152"/>
      <c r="U109" s="152"/>
      <c r="V109" s="152"/>
      <c r="W109" s="152"/>
      <c r="X109" s="152"/>
      <c r="Y109" s="152"/>
    </row>
    <row r="110" customFormat="false" ht="13.8" hidden="false" customHeight="false" outlineLevel="0" collapsed="false">
      <c r="B110" s="152"/>
      <c r="C110" s="152"/>
      <c r="D110" s="152"/>
      <c r="E110" s="152"/>
      <c r="K110" s="152"/>
      <c r="L110" s="152"/>
      <c r="M110" s="152"/>
      <c r="N110" s="152"/>
      <c r="O110" s="152"/>
      <c r="P110" s="152"/>
      <c r="Q110" s="152"/>
      <c r="R110" s="152"/>
      <c r="S110" s="152"/>
      <c r="T110" s="152"/>
      <c r="U110" s="152"/>
      <c r="V110" s="152"/>
      <c r="W110" s="152"/>
      <c r="X110" s="152"/>
      <c r="Y110" s="152"/>
    </row>
    <row r="111" customFormat="false" ht="13.8" hidden="false" customHeight="false" outlineLevel="0" collapsed="false">
      <c r="B111" s="152"/>
      <c r="C111" s="152"/>
      <c r="D111" s="152"/>
      <c r="E111" s="152"/>
      <c r="K111" s="152"/>
      <c r="L111" s="152"/>
      <c r="M111" s="152"/>
      <c r="N111" s="152"/>
      <c r="O111" s="152"/>
      <c r="P111" s="152"/>
      <c r="Q111" s="152"/>
      <c r="R111" s="152"/>
      <c r="S111" s="152"/>
      <c r="T111" s="152"/>
      <c r="U111" s="152"/>
      <c r="V111" s="152"/>
      <c r="W111" s="152"/>
      <c r="X111" s="152"/>
      <c r="Y111" s="152"/>
    </row>
    <row r="112" customFormat="false" ht="13.8" hidden="false" customHeight="false" outlineLevel="0" collapsed="false">
      <c r="B112" s="152"/>
      <c r="C112" s="152"/>
      <c r="D112" s="152"/>
      <c r="E112" s="152"/>
      <c r="K112" s="152"/>
      <c r="L112" s="152"/>
      <c r="M112" s="152"/>
      <c r="N112" s="152"/>
      <c r="O112" s="152"/>
      <c r="P112" s="152"/>
      <c r="Q112" s="152"/>
      <c r="R112" s="152"/>
      <c r="S112" s="152"/>
      <c r="T112" s="152"/>
      <c r="U112" s="152"/>
      <c r="V112" s="152"/>
      <c r="W112" s="152"/>
      <c r="X112" s="152"/>
      <c r="Y112" s="152"/>
    </row>
    <row r="113" customFormat="false" ht="13.8" hidden="false" customHeight="false" outlineLevel="0" collapsed="false">
      <c r="B113" s="152"/>
      <c r="C113" s="152"/>
      <c r="D113" s="152"/>
      <c r="E113" s="152"/>
      <c r="K113" s="152"/>
      <c r="L113" s="152"/>
      <c r="M113" s="152"/>
      <c r="N113" s="152"/>
      <c r="O113" s="152"/>
      <c r="P113" s="152"/>
      <c r="Q113" s="152"/>
      <c r="R113" s="152"/>
      <c r="S113" s="152"/>
      <c r="T113" s="152"/>
      <c r="U113" s="152"/>
      <c r="V113" s="152"/>
      <c r="W113" s="152"/>
      <c r="X113" s="152"/>
      <c r="Y113" s="152"/>
    </row>
    <row r="114" customFormat="false" ht="13.8" hidden="false" customHeight="false" outlineLevel="0" collapsed="false">
      <c r="B114" s="152"/>
      <c r="C114" s="152"/>
      <c r="D114" s="152"/>
      <c r="E114" s="152"/>
      <c r="K114" s="152"/>
      <c r="L114" s="152"/>
      <c r="M114" s="152"/>
      <c r="N114" s="152"/>
      <c r="O114" s="152"/>
      <c r="P114" s="152"/>
      <c r="Q114" s="152"/>
      <c r="R114" s="152"/>
      <c r="S114" s="152"/>
      <c r="T114" s="152"/>
      <c r="U114" s="152"/>
      <c r="V114" s="152"/>
      <c r="W114" s="152"/>
      <c r="X114" s="152"/>
      <c r="Y114" s="152"/>
    </row>
    <row r="115" customFormat="false" ht="13.8" hidden="false" customHeight="false" outlineLevel="0" collapsed="false">
      <c r="B115" s="152"/>
      <c r="C115" s="152"/>
      <c r="D115" s="152"/>
      <c r="E115" s="152"/>
      <c r="K115" s="152"/>
      <c r="L115" s="152"/>
      <c r="M115" s="152"/>
      <c r="N115" s="152"/>
      <c r="O115" s="152"/>
      <c r="P115" s="152"/>
      <c r="Q115" s="152"/>
      <c r="R115" s="152"/>
      <c r="S115" s="152"/>
      <c r="T115" s="152"/>
      <c r="U115" s="152"/>
      <c r="V115" s="152"/>
      <c r="W115" s="152"/>
      <c r="X115" s="152"/>
      <c r="Y115" s="152"/>
    </row>
    <row r="116" customFormat="false" ht="13.8" hidden="false" customHeight="false" outlineLevel="0" collapsed="false">
      <c r="B116" s="152"/>
      <c r="C116" s="152"/>
      <c r="D116" s="152"/>
      <c r="E116" s="152"/>
      <c r="K116" s="152"/>
      <c r="L116" s="152"/>
      <c r="M116" s="152"/>
      <c r="N116" s="152"/>
      <c r="O116" s="152"/>
      <c r="P116" s="152"/>
      <c r="Q116" s="152"/>
      <c r="R116" s="152"/>
      <c r="S116" s="152"/>
      <c r="T116" s="152"/>
      <c r="U116" s="152"/>
      <c r="V116" s="152"/>
      <c r="W116" s="152"/>
      <c r="X116" s="152"/>
      <c r="Y116" s="152"/>
    </row>
    <row r="117" customFormat="false" ht="13.8" hidden="false" customHeight="false" outlineLevel="0" collapsed="false">
      <c r="B117" s="152"/>
      <c r="C117" s="152"/>
      <c r="D117" s="152"/>
      <c r="E117" s="152"/>
      <c r="K117" s="152"/>
      <c r="L117" s="152"/>
      <c r="M117" s="152"/>
      <c r="N117" s="152"/>
      <c r="O117" s="152"/>
      <c r="P117" s="152"/>
      <c r="Q117" s="152"/>
      <c r="R117" s="152"/>
      <c r="S117" s="152"/>
      <c r="T117" s="152"/>
      <c r="U117" s="152"/>
      <c r="V117" s="152"/>
      <c r="W117" s="152"/>
      <c r="X117" s="152"/>
      <c r="Y117" s="152"/>
    </row>
    <row r="118" customFormat="false" ht="13.8" hidden="false" customHeight="false" outlineLevel="0" collapsed="false">
      <c r="B118" s="152"/>
      <c r="C118" s="152"/>
      <c r="D118" s="152"/>
      <c r="E118" s="152"/>
      <c r="K118" s="152"/>
      <c r="L118" s="152"/>
      <c r="M118" s="152"/>
      <c r="N118" s="152"/>
      <c r="O118" s="152"/>
      <c r="P118" s="152"/>
      <c r="Q118" s="152"/>
      <c r="R118" s="152"/>
      <c r="S118" s="152"/>
      <c r="T118" s="152"/>
      <c r="U118" s="152"/>
      <c r="V118" s="152"/>
      <c r="W118" s="152"/>
      <c r="X118" s="152"/>
      <c r="Y118" s="152"/>
    </row>
    <row r="119" customFormat="false" ht="13.8" hidden="false" customHeight="false" outlineLevel="0" collapsed="false">
      <c r="B119" s="152"/>
      <c r="C119" s="152"/>
      <c r="D119" s="152"/>
      <c r="E119" s="152"/>
      <c r="K119" s="152"/>
      <c r="L119" s="152"/>
      <c r="M119" s="152"/>
      <c r="N119" s="152"/>
      <c r="O119" s="152"/>
      <c r="P119" s="152"/>
      <c r="Q119" s="152"/>
      <c r="R119" s="152"/>
      <c r="S119" s="152"/>
      <c r="T119" s="152"/>
      <c r="U119" s="152"/>
      <c r="V119" s="152"/>
      <c r="W119" s="152"/>
      <c r="X119" s="152"/>
      <c r="Y119" s="152"/>
    </row>
    <row r="120" customFormat="false" ht="13.8" hidden="false" customHeight="false" outlineLevel="0" collapsed="false">
      <c r="B120" s="152"/>
      <c r="C120" s="152"/>
      <c r="D120" s="152"/>
      <c r="E120" s="152"/>
      <c r="K120" s="152"/>
      <c r="L120" s="152"/>
      <c r="M120" s="152"/>
      <c r="N120" s="152"/>
      <c r="O120" s="152"/>
      <c r="P120" s="152"/>
      <c r="Q120" s="152"/>
      <c r="R120" s="152"/>
      <c r="S120" s="152"/>
      <c r="T120" s="152"/>
      <c r="U120" s="152"/>
      <c r="V120" s="152"/>
      <c r="W120" s="152"/>
      <c r="X120" s="152"/>
      <c r="Y120" s="152"/>
    </row>
    <row r="121" customFormat="false" ht="13.8" hidden="false" customHeight="false" outlineLevel="0" collapsed="false">
      <c r="B121" s="152"/>
      <c r="C121" s="152"/>
      <c r="D121" s="152"/>
      <c r="E121" s="152"/>
      <c r="K121" s="152"/>
      <c r="L121" s="152"/>
      <c r="M121" s="152"/>
      <c r="N121" s="152"/>
      <c r="O121" s="152"/>
      <c r="P121" s="152"/>
      <c r="Q121" s="152"/>
      <c r="R121" s="152"/>
      <c r="S121" s="152"/>
      <c r="T121" s="152"/>
      <c r="U121" s="152"/>
      <c r="V121" s="152"/>
      <c r="W121" s="152"/>
      <c r="X121" s="152"/>
      <c r="Y121" s="152"/>
    </row>
    <row r="122" customFormat="false" ht="13.8" hidden="false" customHeight="false" outlineLevel="0" collapsed="false">
      <c r="B122" s="152"/>
      <c r="C122" s="152"/>
      <c r="D122" s="152"/>
      <c r="E122" s="152"/>
      <c r="K122" s="152"/>
      <c r="L122" s="152"/>
      <c r="M122" s="152"/>
      <c r="N122" s="152"/>
      <c r="O122" s="152"/>
      <c r="P122" s="152"/>
      <c r="Q122" s="152"/>
      <c r="R122" s="152"/>
      <c r="S122" s="152"/>
      <c r="T122" s="152"/>
      <c r="U122" s="152"/>
      <c r="V122" s="152"/>
      <c r="W122" s="152"/>
      <c r="X122" s="152"/>
      <c r="Y122" s="152"/>
    </row>
    <row r="123" customFormat="false" ht="13.8" hidden="false" customHeight="false" outlineLevel="0" collapsed="false">
      <c r="B123" s="152"/>
      <c r="C123" s="152"/>
      <c r="D123" s="152"/>
      <c r="E123" s="152"/>
      <c r="K123" s="152"/>
      <c r="L123" s="152"/>
      <c r="M123" s="152"/>
      <c r="N123" s="152"/>
      <c r="O123" s="152"/>
      <c r="P123" s="152"/>
      <c r="Q123" s="152"/>
      <c r="R123" s="152"/>
      <c r="S123" s="152"/>
      <c r="T123" s="152"/>
      <c r="U123" s="152"/>
      <c r="V123" s="152"/>
      <c r="W123" s="152"/>
      <c r="X123" s="152"/>
      <c r="Y123" s="152"/>
    </row>
    <row r="124" customFormat="false" ht="13.8" hidden="false" customHeight="false" outlineLevel="0" collapsed="false">
      <c r="B124" s="152"/>
      <c r="C124" s="152"/>
      <c r="D124" s="152"/>
      <c r="E124" s="152"/>
      <c r="K124" s="152"/>
      <c r="L124" s="152"/>
      <c r="M124" s="152"/>
      <c r="N124" s="152"/>
      <c r="O124" s="152"/>
      <c r="P124" s="152"/>
      <c r="Q124" s="152"/>
      <c r="R124" s="152"/>
      <c r="S124" s="152"/>
      <c r="T124" s="152"/>
      <c r="U124" s="152"/>
      <c r="V124" s="152"/>
      <c r="W124" s="152"/>
      <c r="X124" s="152"/>
      <c r="Y124" s="152"/>
    </row>
    <row r="125" customFormat="false" ht="13.8" hidden="false" customHeight="false" outlineLevel="0" collapsed="false">
      <c r="B125" s="152"/>
      <c r="C125" s="152"/>
      <c r="D125" s="152"/>
      <c r="E125" s="152"/>
      <c r="K125" s="152"/>
      <c r="L125" s="152"/>
      <c r="M125" s="152"/>
      <c r="N125" s="152"/>
      <c r="O125" s="152"/>
      <c r="P125" s="152"/>
      <c r="Q125" s="152"/>
      <c r="R125" s="152"/>
      <c r="S125" s="152"/>
      <c r="T125" s="152"/>
      <c r="U125" s="152"/>
      <c r="V125" s="152"/>
      <c r="W125" s="152"/>
      <c r="X125" s="152"/>
      <c r="Y125" s="152"/>
    </row>
    <row r="126" customFormat="false" ht="13.8" hidden="false" customHeight="false" outlineLevel="0" collapsed="false">
      <c r="B126" s="152"/>
      <c r="C126" s="152"/>
      <c r="D126" s="152"/>
      <c r="E126" s="152"/>
      <c r="K126" s="152"/>
      <c r="L126" s="152"/>
      <c r="M126" s="152"/>
      <c r="N126" s="152"/>
      <c r="O126" s="152"/>
      <c r="P126" s="152"/>
      <c r="Q126" s="152"/>
      <c r="R126" s="152"/>
      <c r="S126" s="152"/>
      <c r="T126" s="152"/>
      <c r="U126" s="152"/>
      <c r="V126" s="152"/>
      <c r="W126" s="152"/>
      <c r="X126" s="152"/>
      <c r="Y126" s="152"/>
    </row>
    <row r="127" customFormat="false" ht="13.8" hidden="false" customHeight="false" outlineLevel="0" collapsed="false">
      <c r="B127" s="152"/>
      <c r="C127" s="152"/>
      <c r="D127" s="152"/>
      <c r="E127" s="152"/>
      <c r="K127" s="152"/>
      <c r="L127" s="152"/>
      <c r="M127" s="152"/>
      <c r="N127" s="152"/>
      <c r="O127" s="152"/>
      <c r="P127" s="152"/>
      <c r="Q127" s="152"/>
      <c r="R127" s="152"/>
      <c r="S127" s="152"/>
      <c r="T127" s="152"/>
      <c r="U127" s="152"/>
      <c r="V127" s="152"/>
      <c r="W127" s="152"/>
      <c r="X127" s="152"/>
      <c r="Y127" s="152"/>
    </row>
    <row r="128" customFormat="false" ht="13.8" hidden="false" customHeight="false" outlineLevel="0" collapsed="false">
      <c r="B128" s="152"/>
      <c r="C128" s="152"/>
      <c r="D128" s="152"/>
      <c r="E128" s="152"/>
      <c r="K128" s="152"/>
      <c r="L128" s="152"/>
      <c r="M128" s="152"/>
      <c r="N128" s="152"/>
      <c r="O128" s="152"/>
      <c r="P128" s="152"/>
      <c r="Q128" s="152"/>
      <c r="R128" s="152"/>
      <c r="S128" s="152"/>
      <c r="T128" s="152"/>
      <c r="U128" s="152"/>
      <c r="V128" s="152"/>
      <c r="W128" s="152"/>
      <c r="X128" s="152"/>
      <c r="Y128" s="152"/>
    </row>
    <row r="129" customFormat="false" ht="13.8" hidden="false" customHeight="false" outlineLevel="0" collapsed="false">
      <c r="B129" s="152"/>
      <c r="C129" s="152"/>
      <c r="D129" s="152"/>
      <c r="E129" s="152"/>
      <c r="K129" s="152"/>
      <c r="L129" s="152"/>
      <c r="M129" s="152"/>
      <c r="N129" s="152"/>
      <c r="O129" s="152"/>
      <c r="P129" s="152"/>
      <c r="Q129" s="152"/>
      <c r="R129" s="152"/>
      <c r="S129" s="152"/>
      <c r="T129" s="152"/>
      <c r="U129" s="152"/>
      <c r="V129" s="152"/>
      <c r="W129" s="152"/>
      <c r="X129" s="152"/>
      <c r="Y129" s="152"/>
    </row>
    <row r="130" customFormat="false" ht="13.8" hidden="false" customHeight="false" outlineLevel="0" collapsed="false">
      <c r="B130" s="152"/>
      <c r="C130" s="152"/>
      <c r="D130" s="152"/>
      <c r="E130" s="152"/>
      <c r="K130" s="152"/>
      <c r="L130" s="152"/>
      <c r="M130" s="152"/>
      <c r="N130" s="152"/>
      <c r="O130" s="152"/>
      <c r="P130" s="152"/>
      <c r="Q130" s="152"/>
      <c r="R130" s="152"/>
      <c r="S130" s="152"/>
      <c r="T130" s="152"/>
      <c r="U130" s="152"/>
      <c r="V130" s="152"/>
      <c r="W130" s="152"/>
      <c r="X130" s="152"/>
      <c r="Y130" s="152"/>
    </row>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35">
    <mergeCell ref="A1:J1"/>
    <mergeCell ref="A2:B3"/>
    <mergeCell ref="I2:I3"/>
    <mergeCell ref="J2:J3"/>
    <mergeCell ref="A4:J4"/>
    <mergeCell ref="A7:A9"/>
    <mergeCell ref="B7:B9"/>
    <mergeCell ref="C7:C9"/>
    <mergeCell ref="A11:A13"/>
    <mergeCell ref="B11:B13"/>
    <mergeCell ref="C11:C13"/>
    <mergeCell ref="A14:A16"/>
    <mergeCell ref="B14:B16"/>
    <mergeCell ref="C14:C16"/>
    <mergeCell ref="A17:A19"/>
    <mergeCell ref="B17:B19"/>
    <mergeCell ref="C17:C19"/>
    <mergeCell ref="A23:A25"/>
    <mergeCell ref="B23:B25"/>
    <mergeCell ref="C23:C25"/>
    <mergeCell ref="A28:A30"/>
    <mergeCell ref="B28:B30"/>
    <mergeCell ref="C28:C30"/>
    <mergeCell ref="A31:A33"/>
    <mergeCell ref="B31:B33"/>
    <mergeCell ref="C31:C33"/>
    <mergeCell ref="A34:A36"/>
    <mergeCell ref="B34:B36"/>
    <mergeCell ref="C34:C36"/>
    <mergeCell ref="A37:A38"/>
    <mergeCell ref="B37:B38"/>
    <mergeCell ref="C37:C38"/>
    <mergeCell ref="A40:A41"/>
    <mergeCell ref="B40:B41"/>
    <mergeCell ref="C40:C41"/>
  </mergeCells>
  <conditionalFormatting sqref="C10">
    <cfRule type="expression" priority="2" aboveAverage="0" equalAverage="0" bottom="0" percent="0" rank="0" text="" dxfId="0">
      <formula>IF(AND(LEFT(C10,3)&lt;&gt;"VIR",LEFT(C10,3)&lt;&gt;"DUV",C10&lt;&gt;""),1,0)</formula>
    </cfRule>
  </conditionalFormatting>
  <conditionalFormatting sqref="C39">
    <cfRule type="expression" priority="3" aboveAverage="0" equalAverage="0" bottom="0" percent="0" rank="0" text="" dxfId="0">
      <formula>IF(AND(LEFT(C39,3)&lt;&gt;"VIR",LEFT(C39,3)&lt;&gt;"DUV",C39&lt;&gt;""),1,0)</formula>
    </cfRule>
  </conditionalFormatting>
  <conditionalFormatting sqref="C6">
    <cfRule type="expression" priority="4" aboveAverage="0" equalAverage="0" bottom="0" percent="0" rank="0" text="" dxfId="0">
      <formula>IF(AND(LEFT(C6,3)&lt;&gt;"VIR",LEFT(C6,3)&lt;&gt;"DUV",C6&lt;&gt;""),1,0)</formula>
    </cfRule>
  </conditionalFormatting>
  <printOptions headings="false" gridLines="false" gridLinesSet="true" horizontalCentered="true" verticalCentered="false"/>
  <pageMargins left="0.7875" right="0.39375" top="0.7875" bottom="0.39375" header="0.511805555555555" footer="0.511805555555555"/>
  <pageSetup paperSize="1" scale="81"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false"/>
  </sheetPr>
  <dimension ref="A1:BI46"/>
  <sheetViews>
    <sheetView showFormulas="false" showGridLines="true" showRowColHeaders="true" showZeros="true" rightToLeft="false" tabSelected="false" showOutlineSymbols="true" defaultGridColor="true" view="pageBreakPreview" topLeftCell="A1" colorId="64" zoomScale="80" zoomScaleNormal="140" zoomScalePageLayoutView="80" workbookViewId="0">
      <selection pane="topLeft" activeCell="L1" activeCellId="0" sqref="L1"/>
    </sheetView>
  </sheetViews>
  <sheetFormatPr defaultColWidth="11.6875" defaultRowHeight="13.8" zeroHeight="false" outlineLevelRow="0" outlineLevelCol="0"/>
  <cols>
    <col collapsed="false" customWidth="true" hidden="false" outlineLevel="0" max="1" min="1" style="260" width="23.31"/>
    <col collapsed="false" customWidth="true" hidden="false" outlineLevel="0" max="2" min="2" style="260" width="12.37"/>
    <col collapsed="false" customWidth="true" hidden="false" outlineLevel="0" max="3" min="3" style="260" width="16.81"/>
    <col collapsed="false" customWidth="true" hidden="false" outlineLevel="0" max="4" min="4" style="260" width="16.26"/>
    <col collapsed="false" customWidth="true" hidden="false" outlineLevel="0" max="12" min="5" style="260" width="19.9"/>
    <col collapsed="false" customWidth="true" hidden="false" outlineLevel="0" max="58" min="13" style="260" width="11.52"/>
    <col collapsed="false" customWidth="true" hidden="false" outlineLevel="0" max="1024" min="1024" style="0" width="11.52"/>
  </cols>
  <sheetData>
    <row r="1" customFormat="false" ht="27.5" hidden="false" customHeight="true" outlineLevel="0" collapsed="false">
      <c r="A1" s="261" t="s">
        <v>210</v>
      </c>
      <c r="B1" s="261"/>
      <c r="C1" s="261"/>
      <c r="D1" s="261"/>
      <c r="E1" s="261"/>
      <c r="F1" s="261"/>
      <c r="G1" s="261"/>
      <c r="H1" s="261"/>
      <c r="I1" s="261"/>
      <c r="J1" s="261"/>
      <c r="K1" s="261"/>
      <c r="L1" s="261"/>
      <c r="M1" s="262"/>
      <c r="N1" s="262"/>
      <c r="O1" s="262"/>
      <c r="P1" s="262"/>
      <c r="Q1" s="262"/>
      <c r="R1" s="262"/>
      <c r="S1" s="262"/>
      <c r="T1" s="262"/>
      <c r="U1" s="262"/>
      <c r="V1" s="262"/>
      <c r="W1" s="262"/>
      <c r="X1" s="262"/>
      <c r="Y1" s="262"/>
      <c r="Z1" s="262"/>
      <c r="AA1" s="262"/>
      <c r="AB1" s="262"/>
      <c r="AC1" s="262"/>
      <c r="AD1" s="262"/>
      <c r="AE1" s="262"/>
      <c r="AF1" s="262"/>
      <c r="AG1" s="262"/>
      <c r="AH1" s="262"/>
      <c r="AI1" s="262"/>
      <c r="AJ1" s="262"/>
      <c r="AK1" s="262"/>
      <c r="AL1" s="262"/>
      <c r="AM1" s="262"/>
      <c r="AN1" s="262"/>
      <c r="AO1" s="262"/>
      <c r="AP1" s="262"/>
      <c r="AQ1" s="262"/>
      <c r="AR1" s="262"/>
      <c r="AS1" s="262"/>
      <c r="AT1" s="262"/>
      <c r="AU1" s="262"/>
      <c r="AV1" s="262"/>
      <c r="AW1" s="262"/>
      <c r="AX1" s="262"/>
      <c r="AY1" s="262"/>
      <c r="AZ1" s="262"/>
      <c r="BA1" s="262"/>
      <c r="BB1" s="262"/>
      <c r="BC1" s="262"/>
      <c r="BD1" s="262"/>
      <c r="BE1" s="262"/>
      <c r="BF1" s="262"/>
      <c r="BG1" s="262"/>
      <c r="BH1" s="262"/>
      <c r="BI1" s="262"/>
    </row>
    <row r="2" customFormat="false" ht="50.25" hidden="false" customHeight="true" outlineLevel="0" collapsed="false">
      <c r="A2" s="263" t="s">
        <v>211</v>
      </c>
      <c r="B2" s="263" t="s">
        <v>212</v>
      </c>
      <c r="C2" s="263" t="s">
        <v>213</v>
      </c>
      <c r="D2" s="263" t="s">
        <v>214</v>
      </c>
      <c r="E2" s="263" t="s">
        <v>215</v>
      </c>
      <c r="F2" s="263" t="s">
        <v>216</v>
      </c>
      <c r="G2" s="263" t="s">
        <v>217</v>
      </c>
      <c r="H2" s="263" t="s">
        <v>218</v>
      </c>
      <c r="I2" s="263" t="s">
        <v>219</v>
      </c>
      <c r="J2" s="263" t="s">
        <v>220</v>
      </c>
      <c r="K2" s="263" t="s">
        <v>221</v>
      </c>
      <c r="L2" s="263" t="s">
        <v>222</v>
      </c>
      <c r="M2" s="262"/>
      <c r="N2" s="262"/>
      <c r="O2" s="262"/>
      <c r="P2" s="262"/>
      <c r="Q2" s="262"/>
      <c r="R2" s="262"/>
      <c r="S2" s="262"/>
      <c r="T2" s="262"/>
      <c r="U2" s="262"/>
      <c r="V2" s="262"/>
      <c r="W2" s="262"/>
      <c r="X2" s="262"/>
      <c r="Y2" s="262"/>
      <c r="Z2" s="262"/>
      <c r="AA2" s="262"/>
      <c r="AB2" s="262"/>
      <c r="AC2" s="262"/>
      <c r="AD2" s="262"/>
      <c r="AE2" s="262"/>
      <c r="AF2" s="262"/>
      <c r="AG2" s="262"/>
      <c r="AH2" s="262"/>
      <c r="AI2" s="262"/>
      <c r="AJ2" s="262"/>
      <c r="AK2" s="262"/>
      <c r="AL2" s="262"/>
      <c r="AM2" s="262"/>
      <c r="AN2" s="262"/>
      <c r="AO2" s="262"/>
      <c r="AP2" s="262"/>
      <c r="AQ2" s="262"/>
      <c r="AR2" s="262"/>
      <c r="AS2" s="262"/>
      <c r="AT2" s="262"/>
      <c r="AU2" s="262"/>
      <c r="AV2" s="262"/>
      <c r="AW2" s="262"/>
      <c r="AX2" s="262"/>
      <c r="AY2" s="262"/>
      <c r="AZ2" s="262"/>
      <c r="BA2" s="262"/>
      <c r="BB2" s="262"/>
      <c r="BC2" s="262"/>
      <c r="BD2" s="262"/>
      <c r="BE2" s="262"/>
      <c r="BF2" s="262"/>
      <c r="BG2" s="262"/>
      <c r="BH2" s="262"/>
      <c r="BI2" s="262"/>
    </row>
    <row r="3" customFormat="false" ht="14.15" hidden="false" customHeight="false" outlineLevel="0" collapsed="false">
      <c r="A3" s="264" t="s">
        <v>223</v>
      </c>
      <c r="B3" s="265" t="n">
        <v>800</v>
      </c>
      <c r="C3" s="266" t="n">
        <v>15.84</v>
      </c>
      <c r="D3" s="266" t="n">
        <v>33.07</v>
      </c>
      <c r="E3" s="266" t="n">
        <v>2.85</v>
      </c>
      <c r="F3" s="266" t="n">
        <v>19</v>
      </c>
      <c r="G3" s="266" t="n">
        <v>30.22</v>
      </c>
      <c r="H3" s="266" t="n">
        <v>0</v>
      </c>
      <c r="I3" s="266" t="n">
        <v>10.07</v>
      </c>
      <c r="J3" s="266" t="n">
        <v>20.15</v>
      </c>
      <c r="K3" s="266" t="n">
        <v>2.28</v>
      </c>
      <c r="L3" s="266" t="n">
        <v>3.8</v>
      </c>
    </row>
    <row r="4" customFormat="false" ht="14.15" hidden="false" customHeight="false" outlineLevel="0" collapsed="false">
      <c r="A4" s="264" t="s">
        <v>224</v>
      </c>
      <c r="B4" s="265" t="n">
        <v>800</v>
      </c>
      <c r="C4" s="266" t="n">
        <v>11.24</v>
      </c>
      <c r="D4" s="266" t="n">
        <v>26.91</v>
      </c>
      <c r="E4" s="266" t="n">
        <v>2.02</v>
      </c>
      <c r="F4" s="266" t="n">
        <v>13.49</v>
      </c>
      <c r="G4" s="266" t="n">
        <v>24.89</v>
      </c>
      <c r="H4" s="266" t="n">
        <v>0</v>
      </c>
      <c r="I4" s="266" t="n">
        <v>7.15</v>
      </c>
      <c r="J4" s="266" t="n">
        <v>17.74</v>
      </c>
      <c r="K4" s="266" t="n">
        <v>1.62</v>
      </c>
      <c r="L4" s="266" t="n">
        <v>2.7</v>
      </c>
    </row>
    <row r="5" customFormat="false" ht="14.15" hidden="false" customHeight="false" outlineLevel="0" collapsed="false">
      <c r="A5" s="264" t="s">
        <v>225</v>
      </c>
      <c r="B5" s="265" t="n">
        <v>800</v>
      </c>
      <c r="C5" s="266" t="n">
        <v>44.05</v>
      </c>
      <c r="D5" s="266" t="n">
        <v>111.01</v>
      </c>
      <c r="E5" s="266" t="n">
        <v>7.93</v>
      </c>
      <c r="F5" s="266" t="n">
        <v>52.86</v>
      </c>
      <c r="G5" s="266" t="n">
        <v>97.79</v>
      </c>
      <c r="H5" s="266" t="n">
        <v>5.29</v>
      </c>
      <c r="I5" s="266" t="n">
        <v>28.02</v>
      </c>
      <c r="J5" s="266" t="n">
        <v>75.06</v>
      </c>
      <c r="K5" s="266" t="n">
        <v>6.34</v>
      </c>
      <c r="L5" s="266" t="n">
        <v>10.57</v>
      </c>
    </row>
    <row r="6" customFormat="false" ht="14.15" hidden="false" customHeight="false" outlineLevel="0" collapsed="false">
      <c r="A6" s="264" t="s">
        <v>226</v>
      </c>
      <c r="B6" s="265" t="n">
        <v>800</v>
      </c>
      <c r="C6" s="266" t="n">
        <v>10.72</v>
      </c>
      <c r="D6" s="266" t="n">
        <v>27.4</v>
      </c>
      <c r="E6" s="266" t="n">
        <v>1.93</v>
      </c>
      <c r="F6" s="266" t="n">
        <v>12.86</v>
      </c>
      <c r="G6" s="266" t="n">
        <v>23.8</v>
      </c>
      <c r="H6" s="266" t="n">
        <v>1.67</v>
      </c>
      <c r="I6" s="266" t="n">
        <v>6.82</v>
      </c>
      <c r="J6" s="266" t="n">
        <v>18.65</v>
      </c>
      <c r="K6" s="266" t="n">
        <v>1.54</v>
      </c>
      <c r="L6" s="266" t="n">
        <v>2.57</v>
      </c>
    </row>
    <row r="7" customFormat="false" ht="14.15" hidden="false" customHeight="false" outlineLevel="0" collapsed="false">
      <c r="A7" s="264" t="s">
        <v>227</v>
      </c>
      <c r="B7" s="265" t="n">
        <v>800</v>
      </c>
      <c r="C7" s="266" t="n">
        <v>54.27</v>
      </c>
      <c r="D7" s="266" t="n">
        <v>150.11</v>
      </c>
      <c r="E7" s="266" t="n">
        <v>9.77</v>
      </c>
      <c r="F7" s="266" t="n">
        <v>65.12</v>
      </c>
      <c r="G7" s="266" t="n">
        <v>112.01</v>
      </c>
      <c r="H7" s="266" t="n">
        <v>28.33</v>
      </c>
      <c r="I7" s="266" t="n">
        <v>34.52</v>
      </c>
      <c r="J7" s="266" t="n">
        <v>105.82</v>
      </c>
      <c r="K7" s="266" t="n">
        <v>7.81</v>
      </c>
      <c r="L7" s="266" t="n">
        <v>13.02</v>
      </c>
    </row>
    <row r="8" customFormat="false" ht="14.15" hidden="false" customHeight="false" outlineLevel="0" collapsed="false">
      <c r="A8" s="264" t="s">
        <v>228</v>
      </c>
      <c r="B8" s="265" t="n">
        <v>800</v>
      </c>
      <c r="C8" s="266" t="n">
        <v>53.48</v>
      </c>
      <c r="D8" s="266" t="n">
        <v>164.93</v>
      </c>
      <c r="E8" s="266" t="n">
        <v>9.62</v>
      </c>
      <c r="F8" s="266" t="n">
        <v>64.18</v>
      </c>
      <c r="G8" s="266" t="n">
        <v>118.73</v>
      </c>
      <c r="H8" s="266" t="n">
        <v>36.58</v>
      </c>
      <c r="I8" s="266" t="n">
        <v>34.02</v>
      </c>
      <c r="J8" s="266" t="n">
        <v>121.29</v>
      </c>
      <c r="K8" s="266" t="n">
        <v>7.7</v>
      </c>
      <c r="L8" s="266" t="n">
        <v>12.84</v>
      </c>
    </row>
    <row r="9" customFormat="false" ht="14.15" hidden="false" customHeight="false" outlineLevel="0" collapsed="false">
      <c r="A9" s="264" t="s">
        <v>229</v>
      </c>
      <c r="B9" s="265" t="n">
        <v>1200</v>
      </c>
      <c r="C9" s="266" t="n">
        <v>33.09</v>
      </c>
      <c r="D9" s="266" t="n">
        <v>165.45</v>
      </c>
      <c r="E9" s="266" t="n">
        <v>7.94</v>
      </c>
      <c r="F9" s="266" t="n">
        <v>52.94</v>
      </c>
      <c r="G9" s="266" t="n">
        <v>97.95</v>
      </c>
      <c r="H9" s="266" t="n">
        <v>59.56</v>
      </c>
      <c r="I9" s="266" t="n">
        <v>43.9</v>
      </c>
      <c r="J9" s="266" t="n">
        <v>113.61</v>
      </c>
      <c r="K9" s="266" t="n">
        <v>6.35</v>
      </c>
      <c r="L9" s="266" t="n">
        <v>10.59</v>
      </c>
    </row>
    <row r="10" customFormat="false" ht="14.15" hidden="false" customHeight="false" outlineLevel="0" collapsed="false">
      <c r="A10" s="264" t="s">
        <v>230</v>
      </c>
      <c r="B10" s="265" t="n">
        <v>1200</v>
      </c>
      <c r="C10" s="266" t="n">
        <v>98.69</v>
      </c>
      <c r="D10" s="266" t="n">
        <v>809.25</v>
      </c>
      <c r="E10" s="266" t="n">
        <v>29.61</v>
      </c>
      <c r="F10" s="266" t="n">
        <v>197.38</v>
      </c>
      <c r="G10" s="266" t="n">
        <v>365.15</v>
      </c>
      <c r="H10" s="266" t="n">
        <v>414.5</v>
      </c>
      <c r="I10" s="266" t="n">
        <v>130.96</v>
      </c>
      <c r="J10" s="266" t="n">
        <v>648.69</v>
      </c>
      <c r="K10" s="266" t="n">
        <v>23.69</v>
      </c>
      <c r="L10" s="266" t="n">
        <v>31.58</v>
      </c>
    </row>
    <row r="11" customFormat="false" ht="14.15" hidden="false" customHeight="false" outlineLevel="0" collapsed="false">
      <c r="A11" s="264" t="s">
        <v>231</v>
      </c>
      <c r="B11" s="265" t="n">
        <v>1200</v>
      </c>
      <c r="C11" s="266" t="n">
        <v>98.3</v>
      </c>
      <c r="D11" s="266" t="n">
        <v>1085.63</v>
      </c>
      <c r="E11" s="266" t="n">
        <v>32.44</v>
      </c>
      <c r="F11" s="266" t="n">
        <v>216.26</v>
      </c>
      <c r="G11" s="266" t="n">
        <v>400.09</v>
      </c>
      <c r="H11" s="266" t="n">
        <v>653.11</v>
      </c>
      <c r="I11" s="266" t="n">
        <v>130.44</v>
      </c>
      <c r="J11" s="266" t="n">
        <v>923.57</v>
      </c>
      <c r="K11" s="266" t="n">
        <v>25.95</v>
      </c>
      <c r="L11" s="266" t="n">
        <v>31.46</v>
      </c>
    </row>
    <row r="12" customFormat="false" ht="14.15" hidden="false" customHeight="false" outlineLevel="0" collapsed="false">
      <c r="A12" s="264" t="s">
        <v>232</v>
      </c>
      <c r="B12" s="265" t="n">
        <v>1200</v>
      </c>
      <c r="C12" s="266" t="n">
        <v>84.8</v>
      </c>
      <c r="D12" s="266" t="n">
        <v>1018.62</v>
      </c>
      <c r="E12" s="266" t="n">
        <v>27.98</v>
      </c>
      <c r="F12" s="266" t="n">
        <v>186.56</v>
      </c>
      <c r="G12" s="266" t="n">
        <v>345.14</v>
      </c>
      <c r="H12" s="266" t="n">
        <v>645.5</v>
      </c>
      <c r="I12" s="266" t="n">
        <v>112.53</v>
      </c>
      <c r="J12" s="266" t="n">
        <v>878.11</v>
      </c>
      <c r="K12" s="266" t="n">
        <v>22.39</v>
      </c>
      <c r="L12" s="266" t="n">
        <v>27.14</v>
      </c>
    </row>
    <row r="13" customFormat="false" ht="14.15" hidden="false" customHeight="false" outlineLevel="0" collapsed="false">
      <c r="A13" s="264" t="s">
        <v>233</v>
      </c>
      <c r="B13" s="265" t="n">
        <v>1200</v>
      </c>
      <c r="C13" s="266" t="n">
        <v>76</v>
      </c>
      <c r="D13" s="266" t="n">
        <v>881.98</v>
      </c>
      <c r="E13" s="266" t="n">
        <v>25.08</v>
      </c>
      <c r="F13" s="266" t="n">
        <v>167.2</v>
      </c>
      <c r="G13" s="266" t="n">
        <v>309.32</v>
      </c>
      <c r="H13" s="266" t="n">
        <v>547.58</v>
      </c>
      <c r="I13" s="266" t="n">
        <v>100.85</v>
      </c>
      <c r="J13" s="266" t="n">
        <v>756.05</v>
      </c>
      <c r="K13" s="266" t="n">
        <v>20.06</v>
      </c>
      <c r="L13" s="266" t="n">
        <v>24.32</v>
      </c>
    </row>
    <row r="14" customFormat="false" ht="14.15" hidden="false" customHeight="false" outlineLevel="0" collapsed="false">
      <c r="A14" s="264" t="s">
        <v>234</v>
      </c>
      <c r="B14" s="265" t="n">
        <v>1200</v>
      </c>
      <c r="C14" s="266" t="n">
        <v>85.9</v>
      </c>
      <c r="D14" s="266" t="n">
        <v>832.46</v>
      </c>
      <c r="E14" s="266" t="n">
        <v>28.35</v>
      </c>
      <c r="F14" s="266" t="n">
        <v>188.98</v>
      </c>
      <c r="G14" s="266" t="n">
        <v>349.61</v>
      </c>
      <c r="H14" s="266" t="n">
        <v>454.5</v>
      </c>
      <c r="I14" s="266" t="n">
        <v>113.99</v>
      </c>
      <c r="J14" s="266" t="n">
        <v>690.12</v>
      </c>
      <c r="K14" s="266" t="n">
        <v>22.68</v>
      </c>
      <c r="L14" s="266" t="n">
        <v>27.49</v>
      </c>
    </row>
    <row r="15" customFormat="false" ht="14.15" hidden="false" customHeight="false" outlineLevel="0" collapsed="false">
      <c r="A15" s="264" t="s">
        <v>235</v>
      </c>
      <c r="B15" s="265" t="n">
        <v>1200</v>
      </c>
      <c r="C15" s="266" t="n">
        <v>63.31</v>
      </c>
      <c r="D15" s="266" t="n">
        <v>408.98</v>
      </c>
      <c r="E15" s="266" t="n">
        <v>18.99</v>
      </c>
      <c r="F15" s="266" t="n">
        <v>126.62</v>
      </c>
      <c r="G15" s="266" t="n">
        <v>234.25</v>
      </c>
      <c r="H15" s="266" t="n">
        <v>155.74</v>
      </c>
      <c r="I15" s="266" t="n">
        <v>84.01</v>
      </c>
      <c r="J15" s="266" t="n">
        <v>305.97</v>
      </c>
      <c r="K15" s="266" t="n">
        <v>15.19</v>
      </c>
      <c r="L15" s="266" t="n">
        <v>20.26</v>
      </c>
    </row>
    <row r="16" customFormat="false" ht="14.15" hidden="false" customHeight="false" outlineLevel="0" collapsed="false">
      <c r="A16" s="264" t="s">
        <v>236</v>
      </c>
      <c r="B16" s="265" t="n">
        <v>1200</v>
      </c>
      <c r="C16" s="266" t="n">
        <v>10.89</v>
      </c>
      <c r="D16" s="266" t="n">
        <v>45.56</v>
      </c>
      <c r="E16" s="266" t="n">
        <v>2.61</v>
      </c>
      <c r="F16" s="266" t="n">
        <v>17.42</v>
      </c>
      <c r="G16" s="266" t="n">
        <v>32.23</v>
      </c>
      <c r="H16" s="266" t="n">
        <v>10.72</v>
      </c>
      <c r="I16" s="266" t="n">
        <v>14.45</v>
      </c>
      <c r="J16" s="266" t="n">
        <v>28.5</v>
      </c>
      <c r="K16" s="266" t="n">
        <v>2.09</v>
      </c>
      <c r="L16" s="266" t="n">
        <v>3.48</v>
      </c>
    </row>
    <row r="17" customFormat="false" ht="14.15" hidden="false" customHeight="false" outlineLevel="0" collapsed="false">
      <c r="A17" s="264" t="s">
        <v>237</v>
      </c>
      <c r="B17" s="265" t="n">
        <v>1200</v>
      </c>
      <c r="C17" s="266" t="n">
        <v>61.78</v>
      </c>
      <c r="D17" s="266" t="n">
        <v>233.78</v>
      </c>
      <c r="E17" s="266" t="n">
        <v>14.83</v>
      </c>
      <c r="F17" s="266" t="n">
        <v>98.85</v>
      </c>
      <c r="G17" s="266" t="n">
        <v>182.87</v>
      </c>
      <c r="H17" s="266" t="n">
        <v>36.08</v>
      </c>
      <c r="I17" s="266" t="n">
        <v>81.98</v>
      </c>
      <c r="J17" s="266" t="n">
        <v>136.97</v>
      </c>
      <c r="K17" s="266" t="n">
        <v>11.86</v>
      </c>
      <c r="L17" s="266" t="n">
        <v>19.77</v>
      </c>
    </row>
    <row r="18" customFormat="false" ht="14.15" hidden="false" customHeight="false" outlineLevel="0" collapsed="false">
      <c r="A18" s="264" t="s">
        <v>238</v>
      </c>
      <c r="B18" s="265" t="n">
        <v>1200</v>
      </c>
      <c r="C18" s="266" t="n">
        <v>77.45</v>
      </c>
      <c r="D18" s="266" t="n">
        <v>272.62</v>
      </c>
      <c r="E18" s="266" t="n">
        <v>18.59</v>
      </c>
      <c r="F18" s="266" t="n">
        <v>123.92</v>
      </c>
      <c r="G18" s="266" t="n">
        <v>229.25</v>
      </c>
      <c r="H18" s="266" t="n">
        <v>24.78</v>
      </c>
      <c r="I18" s="266" t="n">
        <v>102.78</v>
      </c>
      <c r="J18" s="266" t="n">
        <v>151.25</v>
      </c>
      <c r="K18" s="266" t="n">
        <v>14.87</v>
      </c>
      <c r="L18" s="266" t="n">
        <v>24.78</v>
      </c>
    </row>
    <row r="19" customFormat="false" ht="14.15" hidden="false" customHeight="false" outlineLevel="0" collapsed="false">
      <c r="A19" s="264" t="s">
        <v>239</v>
      </c>
      <c r="B19" s="265" t="n">
        <v>1200</v>
      </c>
      <c r="C19" s="266" t="n">
        <v>45.01</v>
      </c>
      <c r="D19" s="266" t="n">
        <v>158.44</v>
      </c>
      <c r="E19" s="266" t="n">
        <v>10.8</v>
      </c>
      <c r="F19" s="266" t="n">
        <v>72.02</v>
      </c>
      <c r="G19" s="266" t="n">
        <v>133.24</v>
      </c>
      <c r="H19" s="266" t="n">
        <v>14.4</v>
      </c>
      <c r="I19" s="266" t="n">
        <v>59.73</v>
      </c>
      <c r="J19" s="266" t="n">
        <v>87.91</v>
      </c>
      <c r="K19" s="266" t="n">
        <v>8.64</v>
      </c>
      <c r="L19" s="266" t="n">
        <v>14.4</v>
      </c>
    </row>
    <row r="20" customFormat="false" ht="14.15" hidden="false" customHeight="false" outlineLevel="0" collapsed="false">
      <c r="A20" s="264" t="s">
        <v>240</v>
      </c>
      <c r="B20" s="265" t="n">
        <v>1200</v>
      </c>
      <c r="C20" s="266" t="n">
        <v>57.28</v>
      </c>
      <c r="D20" s="266" t="n">
        <v>168.63</v>
      </c>
      <c r="E20" s="266" t="n">
        <v>1.68</v>
      </c>
      <c r="F20" s="266" t="n">
        <v>11.2</v>
      </c>
      <c r="G20" s="266" t="n">
        <v>165.75</v>
      </c>
      <c r="H20" s="266" t="n">
        <v>1.2</v>
      </c>
      <c r="I20" s="266" t="n">
        <v>76.01</v>
      </c>
      <c r="J20" s="266" t="n">
        <v>90.93</v>
      </c>
      <c r="K20" s="266" t="n">
        <v>1.34</v>
      </c>
      <c r="L20" s="266" t="n">
        <v>18.33</v>
      </c>
    </row>
    <row r="21" customFormat="false" ht="14.15" hidden="false" customHeight="false" outlineLevel="0" collapsed="false">
      <c r="A21" s="264" t="s">
        <v>241</v>
      </c>
      <c r="B21" s="265" t="n">
        <v>1200</v>
      </c>
      <c r="C21" s="266" t="n">
        <v>63.53</v>
      </c>
      <c r="D21" s="266" t="n">
        <v>154.5</v>
      </c>
      <c r="E21" s="266" t="n">
        <v>0</v>
      </c>
      <c r="F21" s="266" t="n">
        <v>0</v>
      </c>
      <c r="G21" s="266" t="n">
        <v>154.5</v>
      </c>
      <c r="H21" s="266" t="n">
        <v>0</v>
      </c>
      <c r="I21" s="266" t="n">
        <v>84.3</v>
      </c>
      <c r="J21" s="266" t="n">
        <v>70.2</v>
      </c>
      <c r="K21" s="266" t="n">
        <v>0</v>
      </c>
      <c r="L21" s="266" t="n">
        <v>20.33</v>
      </c>
    </row>
    <row r="22" customFormat="false" ht="14.15" hidden="false" customHeight="false" outlineLevel="0" collapsed="false">
      <c r="A22" s="264" t="s">
        <v>242</v>
      </c>
      <c r="B22" s="265" t="n">
        <v>400</v>
      </c>
      <c r="C22" s="266" t="n">
        <v>5</v>
      </c>
      <c r="D22" s="266" t="n">
        <v>6</v>
      </c>
      <c r="E22" s="266" t="n">
        <v>0.9</v>
      </c>
      <c r="F22" s="266" t="n">
        <v>6</v>
      </c>
      <c r="G22" s="266" t="n">
        <v>5.1</v>
      </c>
      <c r="H22" s="266" t="n">
        <v>0</v>
      </c>
      <c r="I22" s="266" t="n">
        <v>0.98</v>
      </c>
      <c r="J22" s="266" t="n">
        <v>4.12</v>
      </c>
      <c r="K22" s="266" t="n">
        <v>0.72</v>
      </c>
      <c r="L22" s="266" t="n">
        <v>1.2</v>
      </c>
    </row>
    <row r="23" customFormat="false" ht="14.15" hidden="false" customHeight="false" outlineLevel="0" collapsed="false">
      <c r="A23" s="264" t="s">
        <v>243</v>
      </c>
      <c r="B23" s="265" t="n">
        <v>400</v>
      </c>
      <c r="C23" s="266" t="n">
        <v>18</v>
      </c>
      <c r="D23" s="266" t="n">
        <v>25.92</v>
      </c>
      <c r="E23" s="266" t="n">
        <v>3.24</v>
      </c>
      <c r="F23" s="266" t="n">
        <v>21.6</v>
      </c>
      <c r="G23" s="266" t="n">
        <v>22.68</v>
      </c>
      <c r="H23" s="266" t="n">
        <v>0</v>
      </c>
      <c r="I23" s="266" t="n">
        <v>3.53</v>
      </c>
      <c r="J23" s="266" t="n">
        <v>19.15</v>
      </c>
      <c r="K23" s="266" t="n">
        <v>2.59</v>
      </c>
      <c r="L23" s="266" t="n">
        <v>4.32</v>
      </c>
    </row>
    <row r="24" customFormat="false" ht="14.15" hidden="false" customHeight="false" outlineLevel="0" collapsed="false">
      <c r="A24" s="264" t="s">
        <v>244</v>
      </c>
      <c r="B24" s="265" t="n">
        <v>400</v>
      </c>
      <c r="C24" s="266" t="n">
        <v>36</v>
      </c>
      <c r="D24" s="266" t="n">
        <v>51.84</v>
      </c>
      <c r="E24" s="266" t="n">
        <v>6.48</v>
      </c>
      <c r="F24" s="266" t="n">
        <v>43.2</v>
      </c>
      <c r="G24" s="266" t="n">
        <v>45.36</v>
      </c>
      <c r="H24" s="266" t="n">
        <v>0</v>
      </c>
      <c r="I24" s="266" t="n">
        <v>7.06</v>
      </c>
      <c r="J24" s="266" t="n">
        <v>38.3</v>
      </c>
      <c r="K24" s="266" t="n">
        <v>5.17</v>
      </c>
      <c r="L24" s="266" t="n">
        <v>8.64</v>
      </c>
    </row>
    <row r="25" customFormat="false" ht="14.15" hidden="false" customHeight="false" outlineLevel="0" collapsed="false">
      <c r="A25" s="264" t="s">
        <v>245</v>
      </c>
      <c r="B25" s="265" t="n">
        <v>400</v>
      </c>
      <c r="C25" s="266" t="n">
        <v>36</v>
      </c>
      <c r="D25" s="266" t="n">
        <v>51.84</v>
      </c>
      <c r="E25" s="266" t="n">
        <v>6.48</v>
      </c>
      <c r="F25" s="266" t="n">
        <v>43.2</v>
      </c>
      <c r="G25" s="266" t="n">
        <v>45.36</v>
      </c>
      <c r="H25" s="266" t="n">
        <v>0</v>
      </c>
      <c r="I25" s="266" t="n">
        <v>7.06</v>
      </c>
      <c r="J25" s="266" t="n">
        <v>38.3</v>
      </c>
      <c r="K25" s="266" t="n">
        <v>5.17</v>
      </c>
      <c r="L25" s="266" t="n">
        <v>8.64</v>
      </c>
    </row>
    <row r="26" customFormat="false" ht="14.15" hidden="false" customHeight="false" outlineLevel="0" collapsed="false">
      <c r="A26" s="264" t="s">
        <v>246</v>
      </c>
      <c r="B26" s="265" t="n">
        <v>400</v>
      </c>
      <c r="C26" s="266" t="n">
        <v>11</v>
      </c>
      <c r="D26" s="266" t="n">
        <v>13.2</v>
      </c>
      <c r="E26" s="266" t="n">
        <v>1.98</v>
      </c>
      <c r="F26" s="266" t="n">
        <v>13.2</v>
      </c>
      <c r="G26" s="266" t="n">
        <v>11.22</v>
      </c>
      <c r="H26" s="266" t="n">
        <v>0</v>
      </c>
      <c r="I26" s="266" t="n">
        <v>2.16</v>
      </c>
      <c r="J26" s="266" t="n">
        <v>9.06</v>
      </c>
      <c r="K26" s="266" t="n">
        <v>1.35</v>
      </c>
      <c r="L26" s="266" t="n">
        <v>2.64</v>
      </c>
    </row>
    <row r="27" customFormat="false" ht="14.15" hidden="false" customHeight="false" outlineLevel="0" collapsed="false">
      <c r="A27" s="264" t="s">
        <v>247</v>
      </c>
      <c r="B27" s="265" t="n">
        <v>400</v>
      </c>
      <c r="C27" s="266" t="n">
        <v>11</v>
      </c>
      <c r="D27" s="266" t="n">
        <v>13.2</v>
      </c>
      <c r="E27" s="266" t="n">
        <v>1.98</v>
      </c>
      <c r="F27" s="266" t="n">
        <v>13.2</v>
      </c>
      <c r="G27" s="266" t="n">
        <v>11.22</v>
      </c>
      <c r="H27" s="266" t="n">
        <v>0</v>
      </c>
      <c r="I27" s="266" t="n">
        <v>2.16</v>
      </c>
      <c r="J27" s="266" t="n">
        <v>9.06</v>
      </c>
      <c r="K27" s="266" t="n">
        <v>1.58</v>
      </c>
      <c r="L27" s="266" t="n">
        <v>2.64</v>
      </c>
    </row>
    <row r="28" customFormat="false" ht="14.15" hidden="false" customHeight="false" outlineLevel="0" collapsed="false">
      <c r="A28" s="264" t="s">
        <v>248</v>
      </c>
      <c r="B28" s="265" t="n">
        <v>400</v>
      </c>
      <c r="C28" s="266" t="n">
        <v>11</v>
      </c>
      <c r="D28" s="266" t="n">
        <v>13.2</v>
      </c>
      <c r="E28" s="266" t="n">
        <v>1.98</v>
      </c>
      <c r="F28" s="266" t="n">
        <v>13.2</v>
      </c>
      <c r="G28" s="266" t="n">
        <v>11.22</v>
      </c>
      <c r="H28" s="266" t="n">
        <v>0</v>
      </c>
      <c r="I28" s="266" t="n">
        <v>2.16</v>
      </c>
      <c r="J28" s="266" t="n">
        <v>9.06</v>
      </c>
      <c r="K28" s="266" t="n">
        <v>1.58</v>
      </c>
      <c r="L28" s="266" t="n">
        <v>2.64</v>
      </c>
    </row>
    <row r="29" customFormat="false" ht="14.15" hidden="false" customHeight="false" outlineLevel="0" collapsed="false">
      <c r="A29" s="264" t="s">
        <v>249</v>
      </c>
      <c r="B29" s="265" t="n">
        <v>400</v>
      </c>
      <c r="C29" s="266" t="n">
        <v>24</v>
      </c>
      <c r="D29" s="266" t="n">
        <v>34.56</v>
      </c>
      <c r="E29" s="266" t="n">
        <v>4.32</v>
      </c>
      <c r="F29" s="266" t="n">
        <v>28.8</v>
      </c>
      <c r="G29" s="266" t="n">
        <v>30.24</v>
      </c>
      <c r="H29" s="266" t="n">
        <v>0</v>
      </c>
      <c r="I29" s="266" t="n">
        <v>4.7</v>
      </c>
      <c r="J29" s="266" t="n">
        <v>25.54</v>
      </c>
      <c r="K29" s="266" t="n">
        <v>3.46</v>
      </c>
      <c r="L29" s="266" t="n">
        <v>5.76</v>
      </c>
    </row>
    <row r="30" customFormat="false" ht="14.15" hidden="false" customHeight="false" outlineLevel="0" collapsed="false">
      <c r="A30" s="264" t="s">
        <v>250</v>
      </c>
      <c r="B30" s="265" t="n">
        <v>400</v>
      </c>
      <c r="C30" s="266" t="n">
        <v>11</v>
      </c>
      <c r="D30" s="266" t="n">
        <v>13.2</v>
      </c>
      <c r="E30" s="266" t="n">
        <v>1.98</v>
      </c>
      <c r="F30" s="266" t="n">
        <v>13.2</v>
      </c>
      <c r="G30" s="266" t="n">
        <v>11.22</v>
      </c>
      <c r="H30" s="266" t="n">
        <v>0</v>
      </c>
      <c r="I30" s="266" t="n">
        <v>2.16</v>
      </c>
      <c r="J30" s="266" t="n">
        <v>9.06</v>
      </c>
      <c r="K30" s="266" t="n">
        <v>1.58</v>
      </c>
      <c r="L30" s="266" t="n">
        <v>2.64</v>
      </c>
    </row>
    <row r="31" customFormat="false" ht="14.15" hidden="false" customHeight="false" outlineLevel="0" collapsed="false">
      <c r="A31" s="264" t="s">
        <v>251</v>
      </c>
      <c r="B31" s="265" t="n">
        <v>400</v>
      </c>
      <c r="C31" s="266" t="n">
        <v>11</v>
      </c>
      <c r="D31" s="266" t="n">
        <v>13.2</v>
      </c>
      <c r="E31" s="266" t="n">
        <v>1.98</v>
      </c>
      <c r="F31" s="266" t="n">
        <v>13.2</v>
      </c>
      <c r="G31" s="266" t="n">
        <v>11.22</v>
      </c>
      <c r="H31" s="266" t="n">
        <v>0</v>
      </c>
      <c r="I31" s="266" t="n">
        <v>2.16</v>
      </c>
      <c r="J31" s="266" t="n">
        <v>9.06</v>
      </c>
      <c r="K31" s="266" t="n">
        <v>1.58</v>
      </c>
      <c r="L31" s="266" t="n">
        <v>2.64</v>
      </c>
    </row>
    <row r="32" customFormat="false" ht="14.15" hidden="false" customHeight="false" outlineLevel="0" collapsed="false">
      <c r="A32" s="264" t="s">
        <v>252</v>
      </c>
      <c r="B32" s="265" t="n">
        <v>400</v>
      </c>
      <c r="C32" s="266" t="n">
        <v>24</v>
      </c>
      <c r="D32" s="266" t="n">
        <v>28.8</v>
      </c>
      <c r="E32" s="266" t="n">
        <v>4.32</v>
      </c>
      <c r="F32" s="266" t="n">
        <v>28.8</v>
      </c>
      <c r="G32" s="266" t="n">
        <v>24.48</v>
      </c>
      <c r="H32" s="266" t="n">
        <v>0</v>
      </c>
      <c r="I32" s="266" t="n">
        <v>4.7</v>
      </c>
      <c r="J32" s="266" t="n">
        <v>19.78</v>
      </c>
      <c r="K32" s="266" t="n">
        <v>3.46</v>
      </c>
      <c r="L32" s="266" t="n">
        <v>5.76</v>
      </c>
    </row>
    <row r="33" customFormat="false" ht="14.15" hidden="false" customHeight="false" outlineLevel="0" collapsed="false">
      <c r="A33" s="264" t="s">
        <v>253</v>
      </c>
      <c r="B33" s="265" t="n">
        <v>400</v>
      </c>
      <c r="C33" s="266" t="n">
        <v>11</v>
      </c>
      <c r="D33" s="266" t="n">
        <v>13.2</v>
      </c>
      <c r="E33" s="266" t="n">
        <v>1.98</v>
      </c>
      <c r="F33" s="266" t="n">
        <v>13.2</v>
      </c>
      <c r="G33" s="266" t="n">
        <v>11.22</v>
      </c>
      <c r="H33" s="266" t="n">
        <v>0</v>
      </c>
      <c r="I33" s="266" t="n">
        <v>2.16</v>
      </c>
      <c r="J33" s="266" t="n">
        <v>9.06</v>
      </c>
      <c r="K33" s="266" t="n">
        <v>1.58</v>
      </c>
      <c r="L33" s="266" t="n">
        <v>2.64</v>
      </c>
    </row>
    <row r="34" customFormat="false" ht="14.15" hidden="false" customHeight="false" outlineLevel="0" collapsed="false">
      <c r="A34" s="264" t="s">
        <v>254</v>
      </c>
      <c r="B34" s="265" t="n">
        <v>400</v>
      </c>
      <c r="C34" s="266" t="n">
        <v>11</v>
      </c>
      <c r="D34" s="266" t="n">
        <v>13.2</v>
      </c>
      <c r="E34" s="266" t="n">
        <v>1.98</v>
      </c>
      <c r="F34" s="266" t="n">
        <v>13.2</v>
      </c>
      <c r="G34" s="266" t="n">
        <v>11.22</v>
      </c>
      <c r="H34" s="266" t="n">
        <v>0</v>
      </c>
      <c r="I34" s="266" t="n">
        <v>2.16</v>
      </c>
      <c r="J34" s="266" t="n">
        <v>9.06</v>
      </c>
      <c r="K34" s="266" t="n">
        <v>1.58</v>
      </c>
      <c r="L34" s="266" t="n">
        <v>2.64</v>
      </c>
    </row>
    <row r="35" customFormat="false" ht="14.9" hidden="false" customHeight="false" outlineLevel="0" collapsed="false">
      <c r="A35" s="267" t="s">
        <v>255</v>
      </c>
      <c r="B35" s="265" t="n">
        <v>400</v>
      </c>
      <c r="C35" s="266" t="n">
        <v>27</v>
      </c>
      <c r="D35" s="266" t="n">
        <v>38.88</v>
      </c>
      <c r="E35" s="266" t="n">
        <v>4.86</v>
      </c>
      <c r="F35" s="266" t="n">
        <v>32.4</v>
      </c>
      <c r="G35" s="266" t="n">
        <v>34.02</v>
      </c>
      <c r="H35" s="266" t="n">
        <v>0</v>
      </c>
      <c r="I35" s="266" t="n">
        <v>5.3</v>
      </c>
      <c r="J35" s="266" t="n">
        <v>28.72</v>
      </c>
      <c r="K35" s="266" t="n">
        <v>3.89</v>
      </c>
      <c r="L35" s="266" t="n">
        <v>6.48</v>
      </c>
    </row>
    <row r="36" customFormat="false" ht="13.8" hidden="false" customHeight="false" outlineLevel="0" collapsed="false">
      <c r="A36" s="267" t="s">
        <v>256</v>
      </c>
      <c r="B36" s="268"/>
      <c r="C36" s="266" t="n">
        <f aca="false">SUM(C3:C35)</f>
        <v>1292.63</v>
      </c>
      <c r="D36" s="269"/>
      <c r="E36" s="266" t="n">
        <f aca="false">SUM(E3:E35)</f>
        <v>297.48</v>
      </c>
      <c r="F36" s="266" t="n">
        <f aca="false">SUM(F3:F35)</f>
        <v>1983.26</v>
      </c>
      <c r="G36" s="266" t="n">
        <f aca="false">SUM(G3:G35)</f>
        <v>3692.57</v>
      </c>
      <c r="H36" s="266" t="n">
        <f aca="false">SUM(H3:H35)</f>
        <v>3089.54</v>
      </c>
      <c r="I36" s="266" t="n">
        <f aca="false">SUM(I3:I35)</f>
        <v>1304.98</v>
      </c>
      <c r="J36" s="266" t="n">
        <f aca="false">SUM(J3:J35)</f>
        <v>5477.92</v>
      </c>
      <c r="K36" s="266" t="n">
        <f aca="false">SUM(K3:K35)</f>
        <v>237.69</v>
      </c>
      <c r="L36" s="266" t="n">
        <f aca="false">SUM(L3:L35)</f>
        <v>378.71</v>
      </c>
    </row>
    <row r="40" customFormat="false" ht="16.4" hidden="false" customHeight="true" outlineLevel="0" collapsed="false">
      <c r="A40" s="263" t="s">
        <v>257</v>
      </c>
      <c r="B40" s="263"/>
      <c r="C40" s="263"/>
      <c r="D40" s="263"/>
      <c r="E40" s="0"/>
    </row>
    <row r="41" customFormat="false" ht="15" hidden="false" customHeight="true" outlineLevel="0" collapsed="false">
      <c r="A41" s="264" t="s">
        <v>258</v>
      </c>
      <c r="B41" s="264"/>
      <c r="C41" s="270" t="s">
        <v>259</v>
      </c>
      <c r="D41" s="270"/>
      <c r="E41" s="0"/>
    </row>
    <row r="42" customFormat="false" ht="15" hidden="false" customHeight="true" outlineLevel="0" collapsed="false">
      <c r="A42" s="264" t="s">
        <v>260</v>
      </c>
      <c r="B42" s="264"/>
      <c r="C42" s="270" t="s">
        <v>261</v>
      </c>
      <c r="D42" s="270"/>
      <c r="E42" s="0"/>
    </row>
    <row r="43" customFormat="false" ht="15" hidden="false" customHeight="true" outlineLevel="0" collapsed="false">
      <c r="A43" s="264" t="s">
        <v>262</v>
      </c>
      <c r="B43" s="264"/>
      <c r="C43" s="270" t="s">
        <v>263</v>
      </c>
      <c r="D43" s="270"/>
      <c r="E43" s="0"/>
    </row>
    <row r="44" customFormat="false" ht="15" hidden="false" customHeight="true" outlineLevel="0" collapsed="false">
      <c r="A44" s="264" t="s">
        <v>264</v>
      </c>
      <c r="B44" s="264"/>
      <c r="C44" s="270" t="s">
        <v>265</v>
      </c>
      <c r="D44" s="270"/>
      <c r="E44" s="0"/>
    </row>
    <row r="45" customFormat="false" ht="15" hidden="false" customHeight="true" outlineLevel="0" collapsed="false">
      <c r="A45" s="264" t="s">
        <v>266</v>
      </c>
      <c r="B45" s="264"/>
      <c r="C45" s="270" t="s">
        <v>267</v>
      </c>
      <c r="D45" s="270"/>
      <c r="E45" s="0"/>
    </row>
    <row r="46" customFormat="false" ht="28.3" hidden="false" customHeight="true" outlineLevel="0" collapsed="false">
      <c r="A46" s="264" t="s">
        <v>268</v>
      </c>
      <c r="B46" s="264"/>
      <c r="C46" s="270" t="s">
        <v>269</v>
      </c>
      <c r="D46" s="270"/>
      <c r="E46" s="0"/>
    </row>
  </sheetData>
  <mergeCells count="14">
    <mergeCell ref="A1:L1"/>
    <mergeCell ref="A40:D40"/>
    <mergeCell ref="A41:B41"/>
    <mergeCell ref="C41:D41"/>
    <mergeCell ref="A42:B42"/>
    <mergeCell ref="C42:D42"/>
    <mergeCell ref="A43:B43"/>
    <mergeCell ref="C43:D43"/>
    <mergeCell ref="A44:B44"/>
    <mergeCell ref="C44:D44"/>
    <mergeCell ref="A45:B45"/>
    <mergeCell ref="C45:D45"/>
    <mergeCell ref="A46:B46"/>
    <mergeCell ref="C46:D46"/>
  </mergeCells>
  <printOptions headings="false" gridLines="false" gridLinesSet="true" horizontalCentered="false" verticalCentered="false"/>
  <pageMargins left="0.7875" right="0.39375" top="0.7875" bottom="0.39375" header="0.511805555555555" footer="0.511805555555555"/>
  <pageSetup paperSize="8" scale="84"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1081</TotalTime>
  <Application>LibreOffice/6.3.5.2$Windows_X86_64 LibreOffice_project/dd0751754f11728f69b42ee2af66670068624673</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2015-06-24T12:08:56Z</dcterms:created>
  <dc:creator>Pedro Ivo</dc:creator>
  <dc:description/>
  <dc:language>pt-BR</dc:language>
  <cp:lastModifiedBy/>
  <dcterms:modified xsi:type="dcterms:W3CDTF">2020-03-13T11:00:00Z</dcterms:modified>
  <cp:revision>60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